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Win11\Downloads\"/>
    </mc:Choice>
  </mc:AlternateContent>
  <xr:revisionPtr revIDLastSave="0" documentId="8_{E180ED31-0077-4552-9B1C-D1257E3B0FF3}" xr6:coauthVersionLast="47" xr6:coauthVersionMax="47" xr10:uidLastSave="{00000000-0000-0000-0000-000000000000}"/>
  <bookViews>
    <workbookView xWindow="1065" yWindow="60" windowWidth="12990" windowHeight="15420" xr2:uid="{00000000-000D-0000-FFFF-FFFF00000000}"/>
  </bookViews>
  <sheets>
    <sheet name="ОПШТИ НАПОМЕНИ" sheetId="7" r:id="rId1"/>
    <sheet name="АРХИТЕКТУРА" sheetId="1" r:id="rId2"/>
    <sheet name="ВОДОВОД И КАНАЛИЗАЦИЈА" sheetId="2" r:id="rId3"/>
    <sheet name="ТЕРМОТЕХНИКА" sheetId="3" r:id="rId4"/>
    <sheet name="ЕЛЕКТРИКА" sheetId="4" r:id="rId5"/>
    <sheet name="РЕКАПИТУЛАР" sheetId="6" r:id="rId6"/>
  </sheets>
  <definedNames>
    <definedName name="_xlnm._FilterDatabase" localSheetId="1" hidden="1">АРХИТЕКТУРА!$A$1:$O$191</definedName>
    <definedName name="_xlnm.Print_Area" localSheetId="1">АРХИТЕКТУРА!$B$1:$G$184</definedName>
    <definedName name="_xlnm.Print_Titles" localSheetId="1">АРХИТЕКТУРА!$3:$3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6" l="1"/>
  <c r="G4" i="6"/>
  <c r="G3" i="6"/>
  <c r="G2" i="6"/>
  <c r="G8" i="1"/>
  <c r="G7" i="1"/>
  <c r="G197" i="4" l="1"/>
  <c r="G6" i="6"/>
  <c r="G203" i="4" l="1"/>
  <c r="G202" i="4"/>
  <c r="G195" i="4"/>
  <c r="G194" i="4"/>
  <c r="G193" i="4"/>
  <c r="G192" i="4"/>
  <c r="G191" i="4"/>
  <c r="G190" i="4"/>
  <c r="G187" i="4"/>
  <c r="G186" i="4"/>
  <c r="G185" i="4"/>
  <c r="G184" i="4"/>
  <c r="G183" i="4"/>
  <c r="G182" i="4"/>
  <c r="G181" i="4"/>
  <c r="G180" i="4"/>
  <c r="G179" i="4"/>
  <c r="G178" i="4"/>
  <c r="G177" i="4"/>
  <c r="G176" i="4"/>
  <c r="G175" i="4"/>
  <c r="G172" i="4"/>
  <c r="G173" i="4" s="1"/>
  <c r="G168" i="4"/>
  <c r="G167" i="4"/>
  <c r="G166" i="4"/>
  <c r="G165" i="4"/>
  <c r="G164" i="4"/>
  <c r="G163" i="4"/>
  <c r="G160" i="4"/>
  <c r="G159" i="4"/>
  <c r="G158" i="4"/>
  <c r="G157" i="4"/>
  <c r="G156" i="4"/>
  <c r="G155" i="4"/>
  <c r="G154" i="4"/>
  <c r="G153" i="4"/>
  <c r="G152" i="4"/>
  <c r="G151" i="4"/>
  <c r="G150" i="4"/>
  <c r="G149" i="4"/>
  <c r="G148" i="4"/>
  <c r="G147" i="4"/>
  <c r="G146" i="4"/>
  <c r="G140" i="4"/>
  <c r="G139" i="4"/>
  <c r="G138" i="4"/>
  <c r="G137" i="4"/>
  <c r="G130" i="4"/>
  <c r="G129" i="4"/>
  <c r="G128" i="4"/>
  <c r="G127" i="4"/>
  <c r="G126" i="4"/>
  <c r="G125" i="4"/>
  <c r="G124" i="4"/>
  <c r="G123" i="4"/>
  <c r="G115" i="4"/>
  <c r="G114" i="4"/>
  <c r="G113" i="4"/>
  <c r="G105" i="4"/>
  <c r="G104" i="4"/>
  <c r="G103" i="4"/>
  <c r="G101" i="4"/>
  <c r="G100" i="4"/>
  <c r="G99" i="4"/>
  <c r="G98" i="4"/>
  <c r="G97" i="4"/>
  <c r="G96" i="4"/>
  <c r="G94" i="4"/>
  <c r="G93" i="4"/>
  <c r="G91" i="4"/>
  <c r="G90" i="4"/>
  <c r="G89" i="4"/>
  <c r="G87" i="4"/>
  <c r="G83" i="4"/>
  <c r="G82" i="4"/>
  <c r="G81" i="4"/>
  <c r="G79" i="4"/>
  <c r="G78" i="4"/>
  <c r="G77" i="4"/>
  <c r="G76" i="4"/>
  <c r="G75" i="4"/>
  <c r="G69" i="4"/>
  <c r="G68" i="4"/>
  <c r="G67" i="4"/>
  <c r="G66" i="4"/>
  <c r="G65" i="4"/>
  <c r="G63" i="4"/>
  <c r="G62" i="4"/>
  <c r="G60" i="4"/>
  <c r="G54" i="4"/>
  <c r="G48" i="4"/>
  <c r="G39" i="4"/>
  <c r="G31" i="4"/>
  <c r="G23" i="4"/>
  <c r="C90" i="3"/>
  <c r="C89" i="3"/>
  <c r="G85" i="3"/>
  <c r="G84" i="3"/>
  <c r="G83" i="3"/>
  <c r="G81" i="3"/>
  <c r="G80" i="3"/>
  <c r="G79" i="3"/>
  <c r="G77" i="3"/>
  <c r="G76" i="3"/>
  <c r="G75" i="3"/>
  <c r="G74" i="3"/>
  <c r="G73" i="3"/>
  <c r="G72" i="3"/>
  <c r="G70" i="3"/>
  <c r="G69" i="3"/>
  <c r="G67" i="3"/>
  <c r="G66" i="3"/>
  <c r="G65" i="3"/>
  <c r="G63" i="3"/>
  <c r="G62" i="3"/>
  <c r="G61" i="3"/>
  <c r="G53" i="3"/>
  <c r="G52" i="3"/>
  <c r="G51" i="3"/>
  <c r="G50" i="3"/>
  <c r="G49" i="3"/>
  <c r="E48" i="3"/>
  <c r="G48" i="3" s="1"/>
  <c r="G47" i="3"/>
  <c r="G46" i="3"/>
  <c r="G45" i="3"/>
  <c r="G44" i="3"/>
  <c r="G43" i="3"/>
  <c r="G42" i="3"/>
  <c r="G41" i="3"/>
  <c r="G40" i="3"/>
  <c r="G38" i="3"/>
  <c r="G37" i="3"/>
  <c r="G36" i="3"/>
  <c r="G35" i="3"/>
  <c r="G34" i="3"/>
  <c r="G33" i="3"/>
  <c r="G32" i="3"/>
  <c r="G31" i="3"/>
  <c r="G30" i="3"/>
  <c r="G29" i="3"/>
  <c r="G28" i="3"/>
  <c r="G27" i="3"/>
  <c r="G26" i="3"/>
  <c r="G24" i="3"/>
  <c r="G23" i="3"/>
  <c r="G22" i="3"/>
  <c r="G21" i="3"/>
  <c r="G20" i="3"/>
  <c r="G19" i="3"/>
  <c r="G17" i="3"/>
  <c r="G16" i="3"/>
  <c r="G15" i="3"/>
  <c r="G14" i="3"/>
  <c r="G13" i="3"/>
  <c r="G12" i="3"/>
  <c r="G9" i="3"/>
  <c r="G6" i="3"/>
  <c r="C95" i="2"/>
  <c r="C94" i="2"/>
  <c r="C93" i="2"/>
  <c r="C92" i="2"/>
  <c r="C91" i="2"/>
  <c r="G87" i="2"/>
  <c r="G86" i="2"/>
  <c r="G85" i="2"/>
  <c r="G84" i="2"/>
  <c r="G83" i="2"/>
  <c r="G82" i="2"/>
  <c r="G81" i="2"/>
  <c r="G80" i="2"/>
  <c r="G74" i="2"/>
  <c r="G73" i="2"/>
  <c r="E66" i="2"/>
  <c r="G66" i="2" s="1"/>
  <c r="E65" i="2"/>
  <c r="G65" i="2" s="1"/>
  <c r="E64" i="2"/>
  <c r="G64" i="2" s="1"/>
  <c r="G63" i="2"/>
  <c r="G62" i="2"/>
  <c r="G60" i="2"/>
  <c r="G59" i="2"/>
  <c r="G57" i="2"/>
  <c r="G55" i="2"/>
  <c r="G54" i="2"/>
  <c r="G53" i="2"/>
  <c r="E46" i="2"/>
  <c r="G46" i="2" s="1"/>
  <c r="E45" i="2"/>
  <c r="G45" i="2" s="1"/>
  <c r="E44" i="2"/>
  <c r="G44" i="2" s="1"/>
  <c r="G43" i="2"/>
  <c r="G42" i="2"/>
  <c r="G41" i="2"/>
  <c r="G39" i="2"/>
  <c r="G38" i="2"/>
  <c r="E31" i="2"/>
  <c r="G31" i="2" s="1"/>
  <c r="E30" i="2"/>
  <c r="G30" i="2" s="1"/>
  <c r="E29" i="2"/>
  <c r="G29" i="2" s="1"/>
  <c r="G28" i="2"/>
  <c r="G27" i="2"/>
  <c r="G25" i="2"/>
  <c r="G24" i="2"/>
  <c r="G23" i="2"/>
  <c r="G22" i="2"/>
  <c r="G21" i="2"/>
  <c r="G19" i="2"/>
  <c r="G18" i="2"/>
  <c r="G16" i="2"/>
  <c r="G14" i="2"/>
  <c r="G12" i="2"/>
  <c r="G11" i="2"/>
  <c r="G10" i="2"/>
  <c r="G9" i="2"/>
  <c r="G7" i="2"/>
  <c r="G75" i="2" l="1"/>
  <c r="G94" i="2" s="1"/>
  <c r="G141" i="4"/>
  <c r="G169" i="4"/>
  <c r="G204" i="4"/>
  <c r="D209" i="4" s="1"/>
  <c r="G119" i="4"/>
  <c r="G188" i="4"/>
  <c r="G131" i="4"/>
  <c r="G71" i="4"/>
  <c r="G161" i="4"/>
  <c r="G84" i="4"/>
  <c r="G54" i="3"/>
  <c r="G89" i="3" s="1"/>
  <c r="G86" i="3"/>
  <c r="G90" i="3" s="1"/>
  <c r="G88" i="2"/>
  <c r="G95" i="2" s="1"/>
  <c r="G32" i="2"/>
  <c r="G91" i="2" s="1"/>
  <c r="G47" i="2"/>
  <c r="G92" i="2" s="1"/>
  <c r="G67" i="2"/>
  <c r="G93" i="2" s="1"/>
  <c r="G198" i="4" l="1"/>
  <c r="D208" i="4" s="1"/>
  <c r="G142" i="4"/>
  <c r="D207" i="4" s="1"/>
  <c r="F91" i="3"/>
  <c r="G96" i="2"/>
  <c r="D211" i="4" l="1"/>
  <c r="G125" i="1"/>
  <c r="G137" i="1" l="1"/>
  <c r="G130" i="1"/>
  <c r="G117" i="1"/>
  <c r="G101" i="1"/>
  <c r="G98" i="1"/>
  <c r="G97" i="1"/>
  <c r="G94" i="1"/>
  <c r="G95" i="1"/>
  <c r="G93" i="1"/>
  <c r="G36" i="1" l="1"/>
  <c r="G116" i="1" l="1"/>
  <c r="G108" i="1"/>
  <c r="G86" i="1"/>
  <c r="G123" i="1" l="1"/>
  <c r="G120" i="1"/>
  <c r="G121" i="1"/>
  <c r="G35" i="1"/>
  <c r="G115" i="1" l="1"/>
  <c r="G113" i="1"/>
  <c r="G107" i="1"/>
  <c r="G106" i="1"/>
  <c r="G34" i="1"/>
  <c r="G139" i="1" l="1"/>
  <c r="G138" i="1"/>
  <c r="G131" i="1" l="1"/>
  <c r="G154" i="1" l="1"/>
  <c r="G153" i="1"/>
  <c r="G151" i="1"/>
  <c r="G150" i="1"/>
  <c r="G111" i="1" l="1"/>
  <c r="G90" i="1"/>
  <c r="G77" i="1"/>
  <c r="G76" i="1"/>
  <c r="G75" i="1"/>
  <c r="G74" i="1"/>
  <c r="G73" i="1"/>
  <c r="G71" i="1"/>
  <c r="G70" i="1"/>
  <c r="G69" i="1"/>
  <c r="G68" i="1"/>
  <c r="G67" i="1"/>
  <c r="G45" i="1"/>
  <c r="G33" i="1"/>
  <c r="G32" i="1"/>
  <c r="G16" i="1"/>
  <c r="G27" i="1"/>
  <c r="G26" i="1"/>
  <c r="G23" i="1"/>
  <c r="G58" i="1" l="1"/>
  <c r="G87" i="1" l="1"/>
  <c r="G85" i="1"/>
  <c r="G171" i="1"/>
  <c r="G170" i="1"/>
  <c r="G169" i="1"/>
  <c r="G167" i="1"/>
  <c r="G168" i="1"/>
  <c r="G166" i="1"/>
  <c r="G165" i="1"/>
  <c r="G164" i="1"/>
  <c r="E136" i="1" l="1"/>
  <c r="G136" i="1" s="1"/>
  <c r="G124" i="1" l="1"/>
  <c r="G149" i="1"/>
  <c r="G148" i="1"/>
  <c r="G147" i="1"/>
  <c r="G152" i="1"/>
  <c r="G105" i="1" l="1"/>
  <c r="G119" i="1"/>
  <c r="G122" i="1"/>
  <c r="G118" i="1"/>
  <c r="G114" i="1" l="1"/>
  <c r="G112" i="1"/>
  <c r="G110" i="1"/>
  <c r="G109" i="1"/>
  <c r="G126" i="1" l="1"/>
  <c r="F178" i="1" s="1"/>
  <c r="G65" i="1"/>
  <c r="E99" i="1" l="1"/>
  <c r="G99" i="1" s="1"/>
  <c r="G96" i="1"/>
  <c r="E100" i="1"/>
  <c r="G100" i="1" s="1"/>
  <c r="G60" i="1"/>
  <c r="G89" i="1"/>
  <c r="G84" i="1"/>
  <c r="E83" i="1" l="1"/>
  <c r="G83" i="1" s="1"/>
  <c r="G92" i="1"/>
  <c r="G82" i="1"/>
  <c r="G48" i="1"/>
  <c r="G47" i="1"/>
  <c r="G42" i="1"/>
  <c r="G44" i="1"/>
  <c r="G46" i="1"/>
  <c r="G43" i="1"/>
  <c r="G146" i="1"/>
  <c r="G145" i="1"/>
  <c r="G61" i="1" l="1"/>
  <c r="E91" i="1"/>
  <c r="G91" i="1" s="1"/>
  <c r="G102" i="1" s="1"/>
  <c r="G19" i="1"/>
  <c r="G18" i="1"/>
  <c r="G17" i="1"/>
  <c r="G14" i="1"/>
  <c r="G31" i="1"/>
  <c r="G30" i="1"/>
  <c r="G29" i="1"/>
  <c r="G28" i="1"/>
  <c r="G25" i="1"/>
  <c r="G24" i="1"/>
  <c r="G22" i="1"/>
  <c r="G21" i="1"/>
  <c r="G20" i="1"/>
  <c r="G15" i="1"/>
  <c r="G13" i="1"/>
  <c r="G12" i="1"/>
  <c r="G11" i="1"/>
  <c r="G10" i="1"/>
  <c r="G163" i="1"/>
  <c r="F177" i="1" l="1"/>
  <c r="G62" i="1"/>
  <c r="G162" i="1"/>
  <c r="G161" i="1"/>
  <c r="G160" i="1"/>
  <c r="G159" i="1"/>
  <c r="G158" i="1"/>
  <c r="G172" i="1" l="1"/>
  <c r="F182" i="1" s="1"/>
  <c r="G64" i="1"/>
  <c r="G63" i="1"/>
  <c r="G135" i="1"/>
  <c r="G55" i="1"/>
  <c r="G144" i="1"/>
  <c r="G143" i="1"/>
  <c r="G41" i="1"/>
  <c r="G9" i="1"/>
  <c r="G53" i="1"/>
  <c r="G129" i="1"/>
  <c r="G132" i="1" s="1"/>
  <c r="G57" i="1"/>
  <c r="G56" i="1"/>
  <c r="G54" i="1"/>
  <c r="G51" i="1"/>
  <c r="G37" i="1" l="1"/>
  <c r="F175" i="1" s="1"/>
  <c r="G78" i="1"/>
  <c r="F176" i="1" s="1"/>
  <c r="G140" i="1"/>
  <c r="F180" i="1" s="1"/>
  <c r="G155" i="1"/>
  <c r="F181" i="1" s="1"/>
  <c r="F179" i="1"/>
  <c r="F184" i="1" l="1"/>
</calcChain>
</file>

<file path=xl/sharedStrings.xml><?xml version="1.0" encoding="utf-8"?>
<sst xmlns="http://schemas.openxmlformats.org/spreadsheetml/2006/main" count="1089" uniqueCount="593">
  <si>
    <t>Р.БР.</t>
  </si>
  <si>
    <t>ОПИС НА РАБОТИТЕ</t>
  </si>
  <si>
    <t>ЕД.МЕРА</t>
  </si>
  <si>
    <t>КОЛИЧИНА</t>
  </si>
  <si>
    <t>ЕДИНЕЧНА ЦЕНА (МКД)</t>
  </si>
  <si>
    <t>ВКУПНА ЦЕНА (МКД)</t>
  </si>
  <si>
    <t>1.</t>
  </si>
  <si>
    <t>2.</t>
  </si>
  <si>
    <t>3.</t>
  </si>
  <si>
    <t>4.</t>
  </si>
  <si>
    <t>5.</t>
  </si>
  <si>
    <t>6.</t>
  </si>
  <si>
    <t>7.</t>
  </si>
  <si>
    <t>8.</t>
  </si>
  <si>
    <t>9.</t>
  </si>
  <si>
    <t>10.</t>
  </si>
  <si>
    <t>11.</t>
  </si>
  <si>
    <t>пар.</t>
  </si>
  <si>
    <t>13.</t>
  </si>
  <si>
    <t>14.</t>
  </si>
  <si>
    <t>12.</t>
  </si>
  <si>
    <t xml:space="preserve">3. </t>
  </si>
  <si>
    <t>РЕКАПИТУЛАР</t>
  </si>
  <si>
    <t>ПОДОПОЛАГАЧКИ РАБОТИ</t>
  </si>
  <si>
    <t>ФАСАДЕРСКИ РАБОТИ</t>
  </si>
  <si>
    <t>КРОВОПОКРИВАЧКИ РАБОТИ</t>
  </si>
  <si>
    <t>РАЗНИ РАБОТИ</t>
  </si>
  <si>
    <t>Санација на постоечки дренажен канал под рампа за пристап во подрумски простории на управна зграда со репаратур малтер Ф со дебелина д= 1.5 см, со рачно вградување.
Пред вградување на репаратур малтерот подлогата да биде исчистена, обеспрашена и обезмастена, а сите лабилни делови да бидат отстранети. На подлогата да биде нанесена У врска за подобра адхезија помеѓу подлогата и репаратур малтерот.</t>
  </si>
  <si>
    <t>2. ПОДОПОЛАГАЧКИ  РАБОТИ</t>
  </si>
  <si>
    <t>2.1. ОТСТРАНУВАЊЕ НА ПОСТОЕЧКИ ПОДОВИ</t>
  </si>
  <si>
    <t>2.2. ИЗВЕДБА НА НОВИ ПОДОВИ</t>
  </si>
  <si>
    <t>3. ПЛАФОНИ</t>
  </si>
  <si>
    <t>3.1. ОТСТРАНУВАЊЕ НА ПОСТОЕЧКИ ПЛАФОНИ</t>
  </si>
  <si>
    <t>3.2. ИЗВЕДБА НА НОВИ ПЛАФОНИ</t>
  </si>
  <si>
    <t>олма маса за рамнење и мазнење на подлога со максимална дебелина од 2 см</t>
  </si>
  <si>
    <t>бетонска кошулка (слој за порамнување ) со мрежа со приближна дебелина од 5 см. Да биде изведена идеално мазно за подобра врска со завршната обработка</t>
  </si>
  <si>
    <t>4. ЅИДОВИ</t>
  </si>
  <si>
    <t>Набавка, транспорт и монтажа на челична скалишна ограда за внатрешни скали во делот за полиција од управната зграда. Електростатски фарбана во црна боја. Во се според детаљ за браварија.</t>
  </si>
  <si>
    <t>13</t>
  </si>
  <si>
    <t>Набавка, транспорт и монтажа на челична скалишна ограда за внатрешни скали во делот за царина од управната зграда. Електростатски фарбана во црна боја. Во се според детаљ за браварија.</t>
  </si>
  <si>
    <t>Набавка, транспорт и монтажа на челична скалишна ограда за галерија во архивата во делот за царина од управната зграда. Електростатски фарбана во црна боја. Во се според детаљ за браварија.</t>
  </si>
  <si>
    <t>СТОЛАРСКИ И БРАВАРСКИ РАБОТИ</t>
  </si>
  <si>
    <t>ОБРАБОТКА ПЛАФОНИ</t>
  </si>
  <si>
    <t>ОБРАБОТКА НА ЅИДОВИ</t>
  </si>
  <si>
    <t>ПАРТЕР</t>
  </si>
  <si>
    <t>6. КРОВОПОКРИВАЧКИ РАБОТИ</t>
  </si>
  <si>
    <t>7. ПАРТЕР</t>
  </si>
  <si>
    <t>8. РАЗНИ РАБОТИ</t>
  </si>
  <si>
    <t xml:space="preserve">7. ПАРТЕР </t>
  </si>
  <si>
    <t>ВКУПНО:</t>
  </si>
  <si>
    <t>5. ФАСАДЕРСКИ РАБОТИ:</t>
  </si>
  <si>
    <t>4. ЗИДОВИ</t>
  </si>
  <si>
    <t xml:space="preserve">ВКУПНО 2. ПОДОПОЛАГАЧКИ  РАБОТИ: </t>
  </si>
  <si>
    <t xml:space="preserve">ВКУПНО 5. ФАСАДЕРСКИ  РАБОТИ: </t>
  </si>
  <si>
    <t xml:space="preserve">ВКУПНО 6. КРОВОПОКРИВАЧКИ  РАБОТИ: </t>
  </si>
  <si>
    <t xml:space="preserve">ВКУПНО 8. РАЗНИ  РАБОТИ: </t>
  </si>
  <si>
    <t>ПРЕДМЕР ПРЕСМЕТКА ЗА ГРАДЕЖНО ЗАНАТСКИ РАБОТИ УПРАВНА ЗГРАДА</t>
  </si>
  <si>
    <t>Набавка, транспорт и монтажа на нов под на приземје од управна зграда во делот за царина во сите простории каде претходно е отстранет стариот под во состав:
Напомена: при изведување на подовите да се води сметка за висината на истите. Сите да бидат порамнети со постоечките подови кои не се предмет на реконструкција и санација.</t>
  </si>
  <si>
    <t>7</t>
  </si>
  <si>
    <t>8</t>
  </si>
  <si>
    <t>9</t>
  </si>
  <si>
    <t>10</t>
  </si>
  <si>
    <t>11</t>
  </si>
  <si>
    <t>12</t>
  </si>
  <si>
    <t>14</t>
  </si>
  <si>
    <t>20</t>
  </si>
  <si>
    <t>21</t>
  </si>
  <si>
    <t>22</t>
  </si>
  <si>
    <t>23</t>
  </si>
  <si>
    <t>24</t>
  </si>
  <si>
    <t>25</t>
  </si>
  <si>
    <t>15</t>
  </si>
  <si>
    <t>16</t>
  </si>
  <si>
    <t>17</t>
  </si>
  <si>
    <t>18</t>
  </si>
  <si>
    <t>19</t>
  </si>
  <si>
    <t xml:space="preserve">завршна обработка на под  од антиклизни плочки од вештачки гранит (чајна кујна, тоалет, соблекувални, просторија за личен претрес) </t>
  </si>
  <si>
    <t>Набавка, транспорт и монтажа на нов под на прв кат од управна зграда во делот за полиција во сите простории каде претходно е отстранет стариот под во состав:</t>
  </si>
  <si>
    <t>Набавка, транспорт и монтажа на нов под на прв кат од управна зграда во делот за царина во сите простории каде претходно е отстранет стариот под во состав:</t>
  </si>
  <si>
    <t xml:space="preserve">Санација на постоечка рампа за пристап во подрумски простории на управна зграда со репаратур малтер Ф со дебелина д= 2 см, со машинско вградување со распрскување.
Пред вградување на репаратур малтерот подлогата да биде исчистена, обеспрашена и обезмастена, а сите лабилни делови да бидат отстранети. На подлогата да биде нанесена У врска за подобра адхезија помеѓу подлогата и репаратур малтерот.                          </t>
  </si>
  <si>
    <t>Набавка, транспорт и монтажа на гусана решетка 100 D400KN за тешко оптеретување со ширина 30 см за дренажен канал под рампа за пристап во подрумски простории на управна зграда Л=1м.</t>
  </si>
  <si>
    <t>Набавка, транспорт и монтажа на газишта за скали од вештачки гранит, во сива боја со дебелина д=2см, со димензии 200/30см за скали кај главниот влез во управната зграда.</t>
  </si>
  <si>
    <t>Набавка, транспорт и монтажа на газишта за скали од вештачки гранит, во сива боја со дебелина д=2см, со димензии 150/30.5см за скали кај помошните влезови во управната зграда.</t>
  </si>
  <si>
    <t>15.</t>
  </si>
  <si>
    <t>16.</t>
  </si>
  <si>
    <t>Изработка, транспорт и монтажа на челична конструкција за внатрешни скали во делот за полиција од управна зграда (меѓу приземје и 1 кат). Електростатски фарбана во црна боја. Во се според детаљ за браварија. 16x20,44/15x24см. Ширина = 80 см</t>
  </si>
  <si>
    <t>Изработка, транспорт и монтажа на челична конструкција за внатрешни скали во делот за царина од управна зграда (меѓу приземје и 1 кат). Електростатски фарбана во црна боја. Во се според детаљ за браварија. 16x20,44/15x24см. Ширина = 80 см</t>
  </si>
  <si>
    <t>Изработка, транспорт и монтажа на челична конструкција за внатрешни скали во делот за полиција од управна зграда (меѓу ниво +3.27  и ниво +4.27). Електростатски фарбана во црна боја. Во се според детаљ за браварија. 4x30/7x14см. Ширина = 90 см</t>
  </si>
  <si>
    <t>Изработка, транспорт и монтажа на челична конструкција за внатрешни скали во делот за царина од управна зграда (меѓу ниво +3.27  и ниво +4.27). Електростатски фарбана во црна боја. Во се според детаљ за браварија. 5x21/6x16.5см. Ширина = 90 см</t>
  </si>
  <si>
    <t>Набавка, транспорт и монтажа на дрвени газишта за скалници д=3 см со димензии 21x90 за внатрешни скали во делот за царина од управна зграда (меѓу ниво +3.27  и ниво +4.27).</t>
  </si>
  <si>
    <t>пар</t>
  </si>
  <si>
    <r>
      <rPr>
        <b/>
        <u/>
        <sz val="11"/>
        <rFont val="Arial Narrow"/>
        <family val="2"/>
      </rPr>
      <t>НАПОМЕНА:</t>
    </r>
    <r>
      <rPr>
        <b/>
        <sz val="11"/>
        <rFont val="Arial Narrow"/>
        <family val="2"/>
      </rPr>
      <t xml:space="preserve">
</t>
    </r>
    <r>
      <rPr>
        <sz val="11"/>
        <rFont val="Arial Narrow"/>
        <family val="2"/>
      </rPr>
      <t>Сите мерки да се проверат на лице место. Вградувањето на прозорците и вратите е по сува постапка. Во цената да биде  пресметана комплет демонтажа и монтажа прозорци/врати и набавка на окапници и парапетни даски.</t>
    </r>
  </si>
  <si>
    <r>
      <t xml:space="preserve">Набавка, транспорт и монтажа на еднокрилна собна медијапанска врата 90/210 за нов ѕид д=12.5см, обложена со СРL фолија, со исполна од саќе и поправака доколку има оштетувања. Со оков и брава вградени во самото крило.                                      
</t>
    </r>
    <r>
      <rPr>
        <b/>
        <sz val="11"/>
        <rFont val="Arial Narrow"/>
        <family val="2"/>
      </rPr>
      <t>ПОЗ 15*</t>
    </r>
  </si>
  <si>
    <r>
      <t xml:space="preserve">Отстранување на постоечки под во </t>
    </r>
    <r>
      <rPr>
        <b/>
        <sz val="11"/>
        <rFont val="Arial Narrow"/>
        <family val="2"/>
      </rPr>
      <t xml:space="preserve">подрумски простории </t>
    </r>
    <r>
      <rPr>
        <sz val="11"/>
        <rFont val="Arial Narrow"/>
        <family val="2"/>
      </rPr>
      <t>до ниво на армирано бетонска плоча, со утовар и транспорт до депонија.</t>
    </r>
  </si>
  <si>
    <t>m²</t>
  </si>
  <si>
    <r>
      <t>Отстранување на  постоечки под комплет со сите  слоеви  до ниво на армирано бетонска плоча на подови со завршна обработка од керамички плочки  во</t>
    </r>
    <r>
      <rPr>
        <b/>
        <sz val="11"/>
        <rFont val="Arial Narrow"/>
        <family val="2"/>
      </rPr>
      <t xml:space="preserve"> приземје </t>
    </r>
    <r>
      <rPr>
        <sz val="11"/>
        <rFont val="Arial Narrow"/>
        <family val="2"/>
      </rPr>
      <t xml:space="preserve">од </t>
    </r>
    <r>
      <rPr>
        <b/>
        <sz val="11"/>
        <rFont val="Arial Narrow"/>
        <family val="2"/>
      </rPr>
      <t>управна зграда во делот за полиција</t>
    </r>
    <r>
      <rPr>
        <sz val="11"/>
        <rFont val="Arial Narrow"/>
        <family val="2"/>
      </rPr>
      <t>, во простории бр: 1, 2, 6, 7, 8, 9, 10, 11, 12, 13 со утовар и транспорт до депонија.</t>
    </r>
  </si>
  <si>
    <r>
      <t xml:space="preserve">Отстранување на постоечки под комплет со сите слоеви  до ниво на армирано бетонска плоча на подови со завршна обработка од линолеум  во </t>
    </r>
    <r>
      <rPr>
        <b/>
        <sz val="11"/>
        <rFont val="Arial Narrow"/>
        <family val="2"/>
      </rPr>
      <t>приземје</t>
    </r>
    <r>
      <rPr>
        <sz val="11"/>
        <rFont val="Arial Narrow"/>
        <family val="2"/>
      </rPr>
      <t xml:space="preserve"> од </t>
    </r>
    <r>
      <rPr>
        <b/>
        <sz val="11"/>
        <rFont val="Arial Narrow"/>
        <family val="2"/>
      </rPr>
      <t>управна зграда во делот за полиција</t>
    </r>
    <r>
      <rPr>
        <sz val="11"/>
        <rFont val="Arial Narrow"/>
        <family val="2"/>
      </rPr>
      <t>, во просторија бр: 5 со утовар и транспорт до депонија.</t>
    </r>
  </si>
  <si>
    <r>
      <t xml:space="preserve">Отстранување на постоечки под комплет со сите  слоеви  до ниво на армирано бетонска плоча на подови со завршна обработка од теписон и паркет  во </t>
    </r>
    <r>
      <rPr>
        <b/>
        <sz val="11"/>
        <rFont val="Arial Narrow"/>
        <family val="2"/>
      </rPr>
      <t>приземје</t>
    </r>
    <r>
      <rPr>
        <sz val="11"/>
        <rFont val="Arial Narrow"/>
        <family val="2"/>
      </rPr>
      <t xml:space="preserve"> од </t>
    </r>
    <r>
      <rPr>
        <b/>
        <sz val="11"/>
        <rFont val="Arial Narrow"/>
        <family val="2"/>
      </rPr>
      <t>управна зграда во делот за полиција</t>
    </r>
    <r>
      <rPr>
        <sz val="11"/>
        <rFont val="Arial Narrow"/>
        <family val="2"/>
      </rPr>
      <t>, во просторија бр: 3 со утовар и транспорт до депонија.</t>
    </r>
  </si>
  <si>
    <r>
      <t>Отстранување на  постоечки под комплет со сите  слоеви  до ниво на армирано бетонска плоча на подови со завршна обработка од керамички плочки  во</t>
    </r>
    <r>
      <rPr>
        <b/>
        <sz val="11"/>
        <rFont val="Arial Narrow"/>
        <family val="2"/>
      </rPr>
      <t xml:space="preserve"> приземје </t>
    </r>
    <r>
      <rPr>
        <sz val="11"/>
        <rFont val="Arial Narrow"/>
        <family val="2"/>
      </rPr>
      <t xml:space="preserve">од </t>
    </r>
    <r>
      <rPr>
        <b/>
        <sz val="11"/>
        <rFont val="Arial Narrow"/>
        <family val="2"/>
      </rPr>
      <t>управна зграда во делот за царина</t>
    </r>
    <r>
      <rPr>
        <sz val="11"/>
        <rFont val="Arial Narrow"/>
        <family val="2"/>
      </rPr>
      <t>, во простории бр: 2, 5, 6, 7, 8 со утовар и транспорт до депонија.</t>
    </r>
  </si>
  <si>
    <r>
      <t xml:space="preserve">Отстранување на постоечки под комплет со сите  слоеви  до ниво на армирано бетонска плоча на подови со завршна обработка од  линолеум  во </t>
    </r>
    <r>
      <rPr>
        <b/>
        <sz val="11"/>
        <rFont val="Arial Narrow"/>
        <family val="2"/>
      </rPr>
      <t>приземје</t>
    </r>
    <r>
      <rPr>
        <sz val="11"/>
        <rFont val="Arial Narrow"/>
        <family val="2"/>
      </rPr>
      <t xml:space="preserve"> од </t>
    </r>
    <r>
      <rPr>
        <b/>
        <sz val="11"/>
        <rFont val="Arial Narrow"/>
        <family val="2"/>
      </rPr>
      <t>управна зграда во делот за царина</t>
    </r>
    <r>
      <rPr>
        <sz val="11"/>
        <rFont val="Arial Narrow"/>
        <family val="2"/>
      </rPr>
      <t>, во простории бр: 1, 3, 4, 9 со утовар и транспорт до депонија.</t>
    </r>
  </si>
  <si>
    <r>
      <t xml:space="preserve">Отстранување на под од теписон комплет со дрвена подлога  до ниво на плоча Двк=7см, на </t>
    </r>
    <r>
      <rPr>
        <b/>
        <sz val="11"/>
        <rFont val="Arial Narrow"/>
        <family val="2"/>
      </rPr>
      <t>прв кат</t>
    </r>
    <r>
      <rPr>
        <sz val="11"/>
        <rFont val="Arial Narrow"/>
        <family val="2"/>
      </rPr>
      <t xml:space="preserve"> од </t>
    </r>
    <r>
      <rPr>
        <b/>
        <sz val="11"/>
        <rFont val="Arial Narrow"/>
        <family val="2"/>
      </rPr>
      <t>управна зграда во делот за полиција</t>
    </r>
    <r>
      <rPr>
        <sz val="11"/>
        <rFont val="Arial Narrow"/>
        <family val="2"/>
      </rPr>
      <t>, во простории бр: 1, 2, 3, 7 со утовар и транспорт до депонија.</t>
    </r>
  </si>
  <si>
    <r>
      <t xml:space="preserve">Отстранување на под од теписон комплет со дрвена подлога  до ниво на плоча Двк=7см, на </t>
    </r>
    <r>
      <rPr>
        <b/>
        <sz val="11"/>
        <rFont val="Arial Narrow"/>
        <family val="2"/>
      </rPr>
      <t>прв кат</t>
    </r>
    <r>
      <rPr>
        <sz val="11"/>
        <rFont val="Arial Narrow"/>
        <family val="2"/>
      </rPr>
      <t xml:space="preserve"> од </t>
    </r>
    <r>
      <rPr>
        <b/>
        <sz val="11"/>
        <rFont val="Arial Narrow"/>
        <family val="2"/>
      </rPr>
      <t>управна зграда во делот за царина</t>
    </r>
    <r>
      <rPr>
        <sz val="11"/>
        <rFont val="Arial Narrow"/>
        <family val="2"/>
      </rPr>
      <t>, во простории бр: 1, 2, 3, 6, 7 со утовар и транспорт до депонија.</t>
    </r>
  </si>
  <si>
    <r>
      <t xml:space="preserve">Набавка, транспорт на материјал и изведба на нов под во </t>
    </r>
    <r>
      <rPr>
        <b/>
        <sz val="11"/>
        <rFont val="Arial Narrow"/>
        <family val="2"/>
      </rPr>
      <t>подрумски простории</t>
    </r>
    <r>
      <rPr>
        <sz val="11"/>
        <rFont val="Arial Narrow"/>
        <family val="2"/>
      </rPr>
      <t xml:space="preserve"> на управна зграда со завршна обработка со репаратур малтер д=2см. Подот да се изведе со рачно распрскување на малтер и рачно посипување на адитив, брусење и полирање до среден сјај. Пред вградување на репаратур малтерот подлогата да биде исчистена, обеспрашена и обезмастена, а сите лабилни делови да бидат отстранети. На подлогата да биде нанесена У врска за подобра адхезија помеѓу подлогата и репаратур малтерот.                                                                                          
Напомена: Подот да биде со светска дисциплина ISO 9001, да биде лесна за одржување, отпорна на прашина, триење и удар, да обезбеди заштеда на енергија и поседува (eurofins) златна сертификација за удобност на воздухот во внатрешноста.</t>
    </r>
  </si>
  <si>
    <r>
      <t xml:space="preserve">Набавка, транспорт и монтажа на нов под на приземје од управна зграда во делот за полиција во сите простории каде што претходно е отстранет стариот под во состав:
Напомена: </t>
    </r>
    <r>
      <rPr>
        <b/>
        <i/>
        <sz val="11"/>
        <rFont val="Arial Narrow"/>
        <family val="2"/>
      </rPr>
      <t>при изведување на подовите да се води сметка за висината на истите. Сите да бидат порамнети со постоечките подови кои не се предмет на реконструкција и санација.</t>
    </r>
  </si>
  <si>
    <r>
      <t xml:space="preserve">Отстранување на постоечки плафон од </t>
    </r>
    <r>
      <rPr>
        <b/>
        <sz val="11"/>
        <rFont val="Arial Narrow"/>
        <family val="2"/>
      </rPr>
      <t>заеднички влезни холови</t>
    </r>
    <r>
      <rPr>
        <sz val="11"/>
        <rFont val="Arial Narrow"/>
        <family val="2"/>
      </rPr>
      <t xml:space="preserve"> со чекални на </t>
    </r>
    <r>
      <rPr>
        <b/>
        <sz val="11"/>
        <rFont val="Arial Narrow"/>
        <family val="2"/>
      </rPr>
      <t>приземје од управна зграда</t>
    </r>
    <r>
      <rPr>
        <sz val="11"/>
        <rFont val="Arial Narrow"/>
        <family val="2"/>
      </rPr>
      <t>, со утовар и транспорт до депонија.</t>
    </r>
  </si>
  <si>
    <r>
      <t xml:space="preserve">Отстранување на ламперија од плафон на </t>
    </r>
    <r>
      <rPr>
        <b/>
        <sz val="11"/>
        <rFont val="Arial Narrow"/>
        <family val="2"/>
      </rPr>
      <t xml:space="preserve">приземје </t>
    </r>
    <r>
      <rPr>
        <sz val="11"/>
        <rFont val="Arial Narrow"/>
        <family val="2"/>
      </rPr>
      <t>од</t>
    </r>
    <r>
      <rPr>
        <b/>
        <sz val="11"/>
        <rFont val="Arial Narrow"/>
        <family val="2"/>
      </rPr>
      <t xml:space="preserve"> управна зграда</t>
    </r>
    <r>
      <rPr>
        <sz val="11"/>
        <rFont val="Arial Narrow"/>
        <family val="2"/>
      </rPr>
      <t xml:space="preserve"> </t>
    </r>
    <r>
      <rPr>
        <b/>
        <sz val="11"/>
        <rFont val="Arial Narrow"/>
        <family val="2"/>
      </rPr>
      <t>во делот за полиција</t>
    </r>
    <r>
      <rPr>
        <sz val="11"/>
        <rFont val="Arial Narrow"/>
        <family val="2"/>
      </rPr>
      <t>, во просторија бр. 9 и 10 со утовар и транспорт до депонија</t>
    </r>
  </si>
  <si>
    <r>
      <t xml:space="preserve">Отстранување на ламперија од плафон на </t>
    </r>
    <r>
      <rPr>
        <b/>
        <sz val="11"/>
        <rFont val="Arial Narrow"/>
        <family val="2"/>
      </rPr>
      <t>приземје</t>
    </r>
    <r>
      <rPr>
        <sz val="11"/>
        <rFont val="Arial Narrow"/>
        <family val="2"/>
      </rPr>
      <t xml:space="preserve"> од </t>
    </r>
    <r>
      <rPr>
        <b/>
        <sz val="11"/>
        <rFont val="Arial Narrow"/>
        <family val="2"/>
      </rPr>
      <t>управна зграда во делот за царина</t>
    </r>
    <r>
      <rPr>
        <sz val="11"/>
        <rFont val="Arial Narrow"/>
        <family val="2"/>
      </rPr>
      <t>, во просторија бр. 8 со утовар и транспорт до депонија</t>
    </r>
  </si>
  <si>
    <r>
      <t xml:space="preserve">Отстранување на ламперија од плафон на </t>
    </r>
    <r>
      <rPr>
        <b/>
        <sz val="11"/>
        <rFont val="Arial Narrow"/>
        <family val="2"/>
      </rPr>
      <t>прв кат</t>
    </r>
    <r>
      <rPr>
        <sz val="11"/>
        <rFont val="Arial Narrow"/>
        <family val="2"/>
      </rPr>
      <t xml:space="preserve"> од </t>
    </r>
    <r>
      <rPr>
        <b/>
        <sz val="11"/>
        <rFont val="Arial Narrow"/>
        <family val="2"/>
      </rPr>
      <t>управна зграда во делот за полиција</t>
    </r>
    <r>
      <rPr>
        <sz val="11"/>
        <rFont val="Arial Narrow"/>
        <family val="2"/>
      </rPr>
      <t>, во просторија бр. 1, 2, 3 и 7 со утовар и транспорт до депонија</t>
    </r>
  </si>
  <si>
    <r>
      <t xml:space="preserve">Отстранување на ламперија од плафон на </t>
    </r>
    <r>
      <rPr>
        <b/>
        <sz val="11"/>
        <rFont val="Arial Narrow"/>
        <family val="2"/>
      </rPr>
      <t>прв кат</t>
    </r>
    <r>
      <rPr>
        <sz val="11"/>
        <rFont val="Arial Narrow"/>
        <family val="2"/>
      </rPr>
      <t xml:space="preserve"> од </t>
    </r>
    <r>
      <rPr>
        <b/>
        <sz val="11"/>
        <rFont val="Arial Narrow"/>
        <family val="2"/>
      </rPr>
      <t>управна зграда во делот за царина</t>
    </r>
    <r>
      <rPr>
        <sz val="11"/>
        <rFont val="Arial Narrow"/>
        <family val="2"/>
      </rPr>
      <t>, во просторија бр. 1, 2, 3, 5, 6 и 7 со утовар и транспорт до депонија</t>
    </r>
  </si>
  <si>
    <r>
      <t xml:space="preserve">Стругање, чистење, (малтерисување по потреба), глетување и молерисување на плафони во </t>
    </r>
    <r>
      <rPr>
        <b/>
        <sz val="11"/>
        <rFont val="Arial Narrow"/>
        <family val="2"/>
      </rPr>
      <t>подрум од управна зграда.</t>
    </r>
  </si>
  <si>
    <r>
      <t xml:space="preserve">Стругање, чистење, (малтерисување по потреба), глетување и молерисување на плафони во </t>
    </r>
    <r>
      <rPr>
        <b/>
        <sz val="11"/>
        <rFont val="Arial Narrow"/>
        <family val="2"/>
      </rPr>
      <t>приземје</t>
    </r>
    <r>
      <rPr>
        <sz val="11"/>
        <rFont val="Arial Narrow"/>
        <family val="2"/>
      </rPr>
      <t xml:space="preserve"> од управна зграда во делот за </t>
    </r>
    <r>
      <rPr>
        <b/>
        <sz val="11"/>
        <rFont val="Arial Narrow"/>
        <family val="2"/>
      </rPr>
      <t>полиција во простории</t>
    </r>
    <r>
      <rPr>
        <sz val="11"/>
        <rFont val="Arial Narrow"/>
        <family val="2"/>
      </rPr>
      <t xml:space="preserve"> бр. 1, 2, 3, 4, 5, 6, 7, 8, 9, 10, 11, 12 и 13.</t>
    </r>
  </si>
  <si>
    <r>
      <t xml:space="preserve">Стругање, чистење, (малтерисување по потреба), глетување и молерисување на плафони во </t>
    </r>
    <r>
      <rPr>
        <b/>
        <sz val="11"/>
        <rFont val="Arial Narrow"/>
        <family val="2"/>
      </rPr>
      <t>приземје</t>
    </r>
    <r>
      <rPr>
        <sz val="11"/>
        <rFont val="Arial Narrow"/>
        <family val="2"/>
      </rPr>
      <t xml:space="preserve"> од управна зграда во делот за </t>
    </r>
    <r>
      <rPr>
        <b/>
        <sz val="11"/>
        <rFont val="Arial Narrow"/>
        <family val="2"/>
      </rPr>
      <t>царина во простории</t>
    </r>
    <r>
      <rPr>
        <sz val="11"/>
        <rFont val="Arial Narrow"/>
        <family val="2"/>
      </rPr>
      <t xml:space="preserve"> бр. 1, 2, 3, 4, 5, 6, 7, 8, и 9.</t>
    </r>
  </si>
  <si>
    <r>
      <t xml:space="preserve">Отстранување на постоечки преграден ѕид од гипс картон со дебелина од д=10 см на </t>
    </r>
    <r>
      <rPr>
        <b/>
        <sz val="11"/>
        <rFont val="Arial Narrow"/>
        <family val="2"/>
      </rPr>
      <t>приземје од управна зграда во делот за царина</t>
    </r>
    <r>
      <rPr>
        <sz val="11"/>
        <rFont val="Arial Narrow"/>
        <family val="2"/>
      </rPr>
      <t xml:space="preserve"> помеѓу простории 1 и 2, помеѓу простории 7 и 8 и помеѓу простории 11 и 12, со утовар и транспорт до депонија.</t>
    </r>
  </si>
  <si>
    <r>
      <t xml:space="preserve">Стругање, по потреба пополнување на нерамнини со малтер, глетување и молерисување во бела боја PURE WHITE 10 на постоечки ѕидови на </t>
    </r>
    <r>
      <rPr>
        <b/>
        <sz val="11"/>
        <rFont val="Arial Narrow"/>
        <family val="2"/>
      </rPr>
      <t>приземје од управна зграда</t>
    </r>
    <r>
      <rPr>
        <sz val="11"/>
        <rFont val="Arial Narrow"/>
        <family val="2"/>
      </rPr>
      <t xml:space="preserve"> во делот за царина во простории 1,2,3,4,5,8 и 9.</t>
    </r>
  </si>
  <si>
    <r>
      <t xml:space="preserve">Отстранување на облога од ламперија од постоечки ѕидови на </t>
    </r>
    <r>
      <rPr>
        <b/>
        <sz val="11"/>
        <rFont val="Arial Narrow"/>
        <family val="2"/>
      </rPr>
      <t>прв кат</t>
    </r>
    <r>
      <rPr>
        <sz val="11"/>
        <rFont val="Arial Narrow"/>
        <family val="2"/>
      </rPr>
      <t xml:space="preserve"> на управна зграда во делот за </t>
    </r>
    <r>
      <rPr>
        <b/>
        <sz val="11"/>
        <rFont val="Arial Narrow"/>
        <family val="2"/>
      </rPr>
      <t>полиција во просторија</t>
    </r>
    <r>
      <rPr>
        <sz val="11"/>
        <rFont val="Arial Narrow"/>
        <family val="2"/>
      </rPr>
      <t xml:space="preserve"> бр. 1, со утовар и транспорт до депонија</t>
    </r>
  </si>
  <si>
    <r>
      <t xml:space="preserve">Стругање, по потреба пополнување на нерамнини со малтер, глетување и молерисување во бела боја PURE WHITE 10 на постоечки ѕидови на </t>
    </r>
    <r>
      <rPr>
        <b/>
        <sz val="11"/>
        <rFont val="Arial Narrow"/>
        <family val="2"/>
      </rPr>
      <t>приземје од управна зграда</t>
    </r>
    <r>
      <rPr>
        <sz val="11"/>
        <rFont val="Arial Narrow"/>
        <family val="2"/>
      </rPr>
      <t xml:space="preserve"> во заедничките влезни холови со чекални</t>
    </r>
  </si>
  <si>
    <r>
      <t xml:space="preserve">Набавка и изработка на </t>
    </r>
    <r>
      <rPr>
        <b/>
        <sz val="11"/>
        <rFont val="Arial Narrow"/>
        <family val="2"/>
      </rPr>
      <t>вентилирана фасада</t>
    </r>
    <r>
      <rPr>
        <sz val="11"/>
        <rFont val="Arial Narrow"/>
        <family val="2"/>
      </rPr>
      <t xml:space="preserve"> </t>
    </r>
    <r>
      <rPr>
        <b/>
        <sz val="11"/>
        <rFont val="Arial Narrow"/>
        <family val="2"/>
      </rPr>
      <t>на алуминиумска и челична конструкција на постоечки ѕид</t>
    </r>
    <r>
      <rPr>
        <sz val="11"/>
        <rFont val="Arial Narrow"/>
        <family val="2"/>
      </rPr>
      <t>, со вкупна дебелина од 8 +2 +0.4 = 11см, која е составена од полимер цементно лепило за камена волна,термоизолација камена минерална волна 8 см, паропропусна водонепропусна фолија, слој за воздушно проветрување 2см и фасадна облога од Алуминиумски композитни сендвич панели со дебелина од 4мм   AL 500 Silver Metalic. Изведувачот е должен да предложи с-м  со алуминиумски  профили, да изработи изведбен проект во кој ќе биде содржана  статичка пресметка за фасадниот с-м, план на кроење, друга потребна документација и избор на боја усогласена со Инвеститорот.  Потребното скеле да се вкалкулира во единечната цена.</t>
    </r>
  </si>
  <si>
    <r>
      <t xml:space="preserve">Набавка, транспорт и монтажа на </t>
    </r>
    <r>
      <rPr>
        <b/>
        <sz val="11"/>
        <rFont val="Arial Narrow"/>
        <family val="2"/>
      </rPr>
      <t xml:space="preserve">нов кровен сендвич панел </t>
    </r>
    <r>
      <rPr>
        <sz val="11"/>
        <rFont val="Arial Narrow"/>
        <family val="2"/>
      </rPr>
      <t>со исполна од камена волна за покривање на управната зграда панел д=12 см поставен на постоечкиот, составен од горен и долен поцинкуван пластифициран лим. Надворешниот лим треба да биде трапезоиден, а долниот рамен.</t>
    </r>
  </si>
  <si>
    <t>m¹</t>
  </si>
  <si>
    <t>м1</t>
  </si>
  <si>
    <t>Изработка и вградување  на хоризонтални олуци од челичен  пластифициран лим д=0.6мм. Составите изработени по технички прописи, зафатени со кровниот лим со фалцовање и со едновремена изработка на пад 1%. Комплет со врзен материјал и потребни држачи.</t>
  </si>
  <si>
    <t xml:space="preserve">Вертикални олуци од пластифициран челичен лим д=0.6мм со кружен пресек ф 110мм, комплет со врзни елементи да се спои во хор.олук. Вертикална должина 3,9м и коса 0.9м заедно со врзните елементи. Вкупно парчина 8. </t>
  </si>
  <si>
    <t xml:space="preserve">ВКУПНО 1. СТОЛАРСКИ И БРАВАРСКИ РАБОТИ: </t>
  </si>
  <si>
    <r>
      <t xml:space="preserve">Изведба на фиксни вертикални  </t>
    </r>
    <r>
      <rPr>
        <b/>
        <sz val="11"/>
        <rFont val="Arial Narrow"/>
        <family val="2"/>
      </rPr>
      <t>БРИСОЛЕИ</t>
    </r>
    <r>
      <rPr>
        <sz val="11"/>
        <rFont val="Arial Narrow"/>
        <family val="2"/>
      </rPr>
      <t xml:space="preserve"> со висина од 3-4м на места по потреба во улога на партено уредување и обликување од:                                                                                  Алуминиумски профили со димензии 32/120 мм заштитени со композитна обвивка од полиетилен со голема густина HDP измешан со дрвен прав со краен изглед на дрво и исполнети стандарди за долготраен природен изглед на надворешни влијаниа ИЛИ од           - индустриски произведено дрво со димензии 4.8/150 мм со докажана заштита од надворешни влијаниа.                       Анкерувањето во аб подлога и во аб плоча горе, се врши со анкери од високовреден челик и РБ штрафови,  заштитен од надворешни влијаниа, спрема детаљ од проект и издигнат 10 см од тлото. (</t>
    </r>
    <r>
      <rPr>
        <i/>
        <sz val="11"/>
        <rFont val="Arial Narrow"/>
        <family val="2"/>
      </rPr>
      <t>Напомена</t>
    </r>
    <r>
      <rPr>
        <sz val="11"/>
        <rFont val="Arial Narrow"/>
        <family val="2"/>
      </rPr>
      <t xml:space="preserve">)  Изведувачот да обрати внимание на постигнатата крутост на брисолеите па со согласност од проектантот да се изврши меѓусевно укрутување на средина од висината или  на третински растојаниа.  
</t>
    </r>
  </si>
  <si>
    <t>26</t>
  </si>
  <si>
    <t>27</t>
  </si>
  <si>
    <t>17.</t>
  </si>
  <si>
    <t>18.</t>
  </si>
  <si>
    <t>19.</t>
  </si>
  <si>
    <t>бетонска кошулка  (слој за порамнување ) во мешавина со челични струготини, со приближна дебелина од 5 см. Да биде изведена идеално мазно за подобра врска со завршната обработка</t>
  </si>
  <si>
    <t>бетонска кошулка (слој за порамнување ) во мешавина со челични струготини, со приближна дебелина од 5 см. Да биде изведена идеално мазно за подобра врска со завршната обработка</t>
  </si>
  <si>
    <r>
      <t xml:space="preserve">Отстранување на постоечки плафон на </t>
    </r>
    <r>
      <rPr>
        <b/>
        <sz val="11"/>
        <rFont val="Arial Narrow"/>
        <family val="2"/>
      </rPr>
      <t>прв кат</t>
    </r>
    <r>
      <rPr>
        <sz val="11"/>
        <rFont val="Arial Narrow"/>
        <family val="2"/>
      </rPr>
      <t xml:space="preserve"> од </t>
    </r>
    <r>
      <rPr>
        <b/>
        <sz val="11"/>
        <rFont val="Arial Narrow"/>
        <family val="2"/>
      </rPr>
      <t>управна зграда во делот за полиција</t>
    </r>
    <r>
      <rPr>
        <sz val="11"/>
        <rFont val="Arial Narrow"/>
        <family val="2"/>
      </rPr>
      <t>, во просторија бр. 5, 6 и 9 со утовар и транспорт до депонија</t>
    </r>
  </si>
  <si>
    <r>
      <t xml:space="preserve">Стругање, по потреба пополнување на нерамнини со малтер, глетување и молерисување во бела боја PURE WHITE 10  на постоечки ѕидови во </t>
    </r>
    <r>
      <rPr>
        <b/>
        <sz val="11"/>
        <rFont val="Arial Narrow"/>
        <family val="2"/>
      </rPr>
      <t>подрум од управна зграда.</t>
    </r>
  </si>
  <si>
    <r>
      <t xml:space="preserve">Глетување и молерисување во бела боја PURE WHITE 10 на нова ѕидна, огноотпорна облога во </t>
    </r>
    <r>
      <rPr>
        <b/>
        <sz val="11"/>
        <rFont val="Arial Narrow"/>
        <family val="2"/>
      </rPr>
      <t>подрум од управна зграда</t>
    </r>
    <r>
      <rPr>
        <sz val="11"/>
        <rFont val="Arial Narrow"/>
        <family val="2"/>
      </rPr>
      <t>.</t>
    </r>
  </si>
  <si>
    <r>
      <t xml:space="preserve">Глетување и молерисување во бела боја PURE WHITE 10 на нови ѕидови од гипс картон на </t>
    </r>
    <r>
      <rPr>
        <b/>
        <sz val="11"/>
        <rFont val="Arial Narrow"/>
        <family val="2"/>
      </rPr>
      <t xml:space="preserve">приземје од управна зграда </t>
    </r>
    <r>
      <rPr>
        <sz val="11"/>
        <rFont val="Arial Narrow"/>
        <family val="2"/>
      </rPr>
      <t>во делот за царина.</t>
    </r>
  </si>
  <si>
    <r>
      <t xml:space="preserve">Глетување и молерисување во бела боја PURE WHITE 10 на нова ѕидна, огноотпорна облога во </t>
    </r>
    <r>
      <rPr>
        <b/>
        <sz val="11"/>
        <rFont val="Arial Narrow"/>
        <family val="2"/>
      </rPr>
      <t>приземје од управна зграда</t>
    </r>
    <r>
      <rPr>
        <sz val="11"/>
        <rFont val="Arial Narrow"/>
        <family val="2"/>
      </rPr>
      <t>.</t>
    </r>
  </si>
  <si>
    <r>
      <t xml:space="preserve">Глетување и молерисување во бела боја PURE WHITE 10 на нови ѕидни облоги и постоечки ѕидови на </t>
    </r>
    <r>
      <rPr>
        <b/>
        <sz val="11"/>
        <rFont val="Arial Narrow"/>
        <family val="2"/>
      </rPr>
      <t>прв кат</t>
    </r>
    <r>
      <rPr>
        <sz val="11"/>
        <rFont val="Arial Narrow"/>
        <family val="2"/>
      </rPr>
      <t xml:space="preserve"> од управна зграда во </t>
    </r>
    <r>
      <rPr>
        <b/>
        <sz val="11"/>
        <rFont val="Arial Narrow"/>
        <family val="2"/>
      </rPr>
      <t>делот за полиција</t>
    </r>
    <r>
      <rPr>
        <sz val="11"/>
        <rFont val="Arial Narrow"/>
        <family val="2"/>
      </rPr>
      <t xml:space="preserve"> во просторија бр. 1, 2, 3, 5, 6, 7, 8 и 9.</t>
    </r>
  </si>
  <si>
    <r>
      <t xml:space="preserve">Глетување и молерисување во бела боја PURE WHITE 10 на нови ѕидни облоги и постоечки ѕидови на </t>
    </r>
    <r>
      <rPr>
        <b/>
        <sz val="11"/>
        <rFont val="Arial Narrow"/>
        <family val="2"/>
      </rPr>
      <t>прв кат</t>
    </r>
    <r>
      <rPr>
        <sz val="11"/>
        <rFont val="Arial Narrow"/>
        <family val="2"/>
      </rPr>
      <t xml:space="preserve"> од управна зграда во </t>
    </r>
    <r>
      <rPr>
        <b/>
        <sz val="11"/>
        <rFont val="Arial Narrow"/>
        <family val="2"/>
      </rPr>
      <t>делот за царина</t>
    </r>
    <r>
      <rPr>
        <sz val="11"/>
        <rFont val="Arial Narrow"/>
        <family val="2"/>
      </rPr>
      <t xml:space="preserve"> во просторија бр. 1, 2,  3, 5, 6 и 7.</t>
    </r>
  </si>
  <si>
    <r>
      <t xml:space="preserve">Пред монтажа на спуштен плафон, составен од системски профили преку типла прицврстени за постојната дрвена конструкција, </t>
    </r>
    <r>
      <rPr>
        <u/>
        <sz val="11"/>
        <rFont val="Arial Narrow"/>
        <family val="2"/>
      </rPr>
      <t>потребна е изработка на анализа на товари и испитување на постојната состојба на конструкцијата</t>
    </r>
    <r>
      <rPr>
        <sz val="11"/>
        <rFont val="Arial Narrow"/>
        <family val="2"/>
      </rPr>
      <t>. Доколку постојната конструкција е уништена или недоволно стабилна, потребно е нејзино укрутување со дополнителни рогови, прилепени до постојните.</t>
    </r>
  </si>
  <si>
    <r>
      <t xml:space="preserve">Набавка, транспорт и монтажа на огноотпорен спуштен плафон на </t>
    </r>
    <r>
      <rPr>
        <b/>
        <sz val="11"/>
        <rFont val="Arial Narrow"/>
        <family val="2"/>
      </rPr>
      <t>прв кат</t>
    </r>
    <r>
      <rPr>
        <sz val="11"/>
        <rFont val="Arial Narrow"/>
        <family val="2"/>
      </rPr>
      <t xml:space="preserve"> од управна зграда </t>
    </r>
    <r>
      <rPr>
        <b/>
        <sz val="11"/>
        <rFont val="Arial Narrow"/>
        <family val="2"/>
      </rPr>
      <t>во делот за полиција</t>
    </r>
    <r>
      <rPr>
        <sz val="11"/>
        <rFont val="Arial Narrow"/>
        <family val="2"/>
      </rPr>
      <t xml:space="preserve"> во простории бр. 1, 2, 3, 5, 6, 7 и 9, на згусната потконструкција во две нивоа, од монтажни и носечки челични поцинкувани CD 27/60mm  и UD 27/28mm - профили, со дебелина на челичен лим од 0,6mm (носечки профил на 80цм, монтажни на 50цм и жици на 80цм), прицврстени на носечкиот таван со челичен клин и жица со увце и анкер-спојка. УД профилите се налепуваат со дихт-лента. CD-профилите меѓусебно се поврзуваат со крстести спојки. Системот еднослојно се обложува со противпожарни гипсени плочи со контролирана густина тип DF20 (според МКС EN 520) 20mm. Споевите се фугираат двофазно, со соодветна гипсена исполна и бандажна лента. Системот да има актуелен атест за 30-минутна противпожарна заштита.</t>
    </r>
  </si>
  <si>
    <r>
      <t xml:space="preserve">Набавка, транспорт и монтажа на огноотпорен спуштен плафон на </t>
    </r>
    <r>
      <rPr>
        <b/>
        <sz val="11"/>
        <rFont val="Arial Narrow"/>
        <family val="2"/>
      </rPr>
      <t>прв кат</t>
    </r>
    <r>
      <rPr>
        <sz val="11"/>
        <rFont val="Arial Narrow"/>
        <family val="2"/>
      </rPr>
      <t xml:space="preserve">  од управна зграда</t>
    </r>
    <r>
      <rPr>
        <b/>
        <sz val="11"/>
        <rFont val="Arial Narrow"/>
        <family val="2"/>
      </rPr>
      <t xml:space="preserve"> во делот за царина</t>
    </r>
    <r>
      <rPr>
        <sz val="11"/>
        <rFont val="Arial Narrow"/>
        <family val="2"/>
      </rPr>
      <t xml:space="preserve"> во простории бр. 1, 2 , 3, 5, 6 и 7, на згусната потконструкција во две нивоа, од монтажни и носечки челични поцинкувани CD 27/60mm  и UD 27/28mm - профили, со дебелина на челичен лим од 0,6mm (носечки профил на 80цм, монтажни на 50цм и жици на 80цм), прицврстени на носечкиот таван со челичен клин и жица со увце и анкер-спојка. УД профилите се налепуваат со дихт-лента. CD-профилите меѓусебно се поврзуваат со крстести спојки. Системот еднослојно се обложува со противпожарни гипсени плочи со контролирана густина тип DF20 (според МКС EN 520) 20mm. Споевите се фугираат двофазно, со соодветна гипсена исполна и бандажна лента. Системот да има актуелен атест за 30-минутна противпожарна заштита.</t>
    </r>
  </si>
  <si>
    <r>
      <t xml:space="preserve">Глетување и молерисување во бела боја PURE WHITE 10 на спуштен плафон од гипс картон на </t>
    </r>
    <r>
      <rPr>
        <b/>
        <sz val="11"/>
        <rFont val="Arial Narrow"/>
        <family val="2"/>
      </rPr>
      <t>прв кат</t>
    </r>
    <r>
      <rPr>
        <sz val="11"/>
        <rFont val="Arial Narrow"/>
        <family val="2"/>
      </rPr>
      <t xml:space="preserve"> од управна зграда во делот за </t>
    </r>
    <r>
      <rPr>
        <b/>
        <sz val="11"/>
        <rFont val="Arial Narrow"/>
        <family val="2"/>
      </rPr>
      <t>полиција во простории</t>
    </r>
    <r>
      <rPr>
        <sz val="11"/>
        <rFont val="Arial Narrow"/>
        <family val="2"/>
      </rPr>
      <t xml:space="preserve"> бр. 1, 2, 3, 5, 6, 7 и 9. </t>
    </r>
  </si>
  <si>
    <r>
      <t xml:space="preserve">Глетување и молерисување во бела боја PURE WHITE 10 на спуштен плафон од гипс картон на </t>
    </r>
    <r>
      <rPr>
        <b/>
        <sz val="11"/>
        <rFont val="Arial Narrow"/>
        <family val="2"/>
      </rPr>
      <t>прв кат</t>
    </r>
    <r>
      <rPr>
        <sz val="11"/>
        <rFont val="Arial Narrow"/>
        <family val="2"/>
      </rPr>
      <t xml:space="preserve"> од управна зграда во делот за </t>
    </r>
    <r>
      <rPr>
        <b/>
        <sz val="11"/>
        <rFont val="Arial Narrow"/>
        <family val="2"/>
      </rPr>
      <t>царина во простории</t>
    </r>
    <r>
      <rPr>
        <sz val="11"/>
        <rFont val="Arial Narrow"/>
        <family val="2"/>
      </rPr>
      <t xml:space="preserve"> бр. 1, 2, 3, 5, 6 и 7.</t>
    </r>
  </si>
  <si>
    <r>
      <t xml:space="preserve">Огноотпорна ѕидна облога на постоечки ѕид од кои предходно е отстранета ламперија на </t>
    </r>
    <r>
      <rPr>
        <b/>
        <sz val="11"/>
        <rFont val="Arial Narrow"/>
        <family val="2"/>
      </rPr>
      <t>прв кат</t>
    </r>
    <r>
      <rPr>
        <sz val="11"/>
        <rFont val="Arial Narrow"/>
        <family val="2"/>
      </rPr>
      <t xml:space="preserve"> од управна зграда </t>
    </r>
    <r>
      <rPr>
        <b/>
        <sz val="11"/>
        <rFont val="Arial Narrow"/>
        <family val="2"/>
      </rPr>
      <t>во делот за полиција</t>
    </r>
    <r>
      <rPr>
        <sz val="11"/>
        <rFont val="Arial Narrow"/>
        <family val="2"/>
      </rPr>
      <t xml:space="preserve"> во просторија бр. 1 со вкупна дебелина 105mm,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двослојно се обложува со противпожарна гипсена плоча тип DF (според МКС EN 520,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</si>
  <si>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Огноотпорна ѕидна облога на постоечки ѕид на </t>
    </r>
    <r>
      <rPr>
        <b/>
        <sz val="11"/>
        <rFont val="Arial Narrow"/>
        <family val="2"/>
      </rPr>
      <t>прв кат</t>
    </r>
    <r>
      <rPr>
        <sz val="11"/>
        <rFont val="Arial Narrow"/>
        <family val="2"/>
      </rPr>
      <t xml:space="preserve"> од управна зграда</t>
    </r>
    <r>
      <rPr>
        <b/>
        <sz val="11"/>
        <rFont val="Arial Narrow"/>
        <family val="2"/>
      </rPr>
      <t xml:space="preserve"> во делот за полиција</t>
    </r>
    <r>
      <rPr>
        <sz val="11"/>
        <rFont val="Arial Narrow"/>
        <family val="2"/>
      </rPr>
      <t xml:space="preserve"> во просторија број 2, 3, 5, 6 и 9 со вкупна дебелина 105mm,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двослојно се обложува со противпожарна гипсена плоча тип DF (според МКС EN 520,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</si>
  <si>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Огноотпорна ѕидна облога на постоечки ѕид на </t>
    </r>
    <r>
      <rPr>
        <b/>
        <sz val="11"/>
        <rFont val="Arial Narrow"/>
        <family val="2"/>
      </rPr>
      <t>прв кат</t>
    </r>
    <r>
      <rPr>
        <sz val="11"/>
        <rFont val="Arial Narrow"/>
        <family val="2"/>
      </rPr>
      <t xml:space="preserve"> од управна зграда </t>
    </r>
    <r>
      <rPr>
        <b/>
        <sz val="11"/>
        <rFont val="Arial Narrow"/>
        <family val="2"/>
      </rPr>
      <t>во делот за царина</t>
    </r>
    <r>
      <rPr>
        <sz val="11"/>
        <rFont val="Arial Narrow"/>
        <family val="2"/>
      </rPr>
      <t xml:space="preserve"> во просторија број 1, 2, 3 и 5 со вкупна дебелина 105mm,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двослојно се обложува со противпожарна гипсена плоча тип DF (според МКС EN 520,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</si>
  <si>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Огноотпорна ѕидна облога на постоечки ѕид во </t>
    </r>
    <r>
      <rPr>
        <b/>
        <sz val="11"/>
        <rFont val="Arial Narrow"/>
        <family val="2"/>
      </rPr>
      <t xml:space="preserve">подрум од управна зграда </t>
    </r>
    <r>
      <rPr>
        <sz val="11"/>
        <rFont val="Arial Narrow"/>
        <family val="2"/>
      </rPr>
      <t xml:space="preserve">со вкупна дебелина 90mm,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се обложува со противпожарна гипсена плоча тип DF (според </t>
    </r>
    <r>
      <rPr>
        <u/>
        <sz val="11"/>
        <rFont val="Arial Narrow"/>
        <family val="2"/>
      </rPr>
      <t>МКС EN 520</t>
    </r>
    <r>
      <rPr>
        <sz val="11"/>
        <rFont val="Arial Narrow"/>
        <family val="2"/>
      </rPr>
      <t xml:space="preserve">),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</si>
  <si>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Огноотпорна ѕидна облога на постоечко АБ платно во </t>
    </r>
    <r>
      <rPr>
        <b/>
        <sz val="11"/>
        <rFont val="Arial Narrow"/>
        <family val="2"/>
      </rPr>
      <t>подрум</t>
    </r>
    <r>
      <rPr>
        <sz val="11"/>
        <rFont val="Arial Narrow"/>
        <family val="2"/>
      </rPr>
      <t xml:space="preserve"> од управна зграда со вкупна дебелина 105mm,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се обложува со противпожарна гипсена плоча тип DF (според МКС EN 520,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</si>
  <si>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Набавка, транспорт и монтажа на нов преграден гипс-картонски ѕид на</t>
    </r>
    <r>
      <rPr>
        <b/>
        <sz val="11"/>
        <rFont val="Arial Narrow"/>
        <family val="2"/>
      </rPr>
      <t xml:space="preserve"> приземје</t>
    </r>
    <r>
      <rPr>
        <sz val="11"/>
        <rFont val="Arial Narrow"/>
        <family val="2"/>
      </rPr>
      <t xml:space="preserve"> од управна зграда </t>
    </r>
    <r>
      <rPr>
        <b/>
        <sz val="11"/>
        <rFont val="Arial Narrow"/>
        <family val="2"/>
      </rPr>
      <t>во делот од полиција</t>
    </r>
    <r>
      <rPr>
        <sz val="11"/>
        <rFont val="Arial Narrow"/>
        <family val="2"/>
      </rPr>
      <t xml:space="preserve"> помеѓу просторија број 11 и 12 (9 и 10) со вкупна дебелина 210mm,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двострано, трослојно се обложува со една водоотпорна и две противпожарни гипсени плочи тип DF (според </t>
    </r>
    <r>
      <rPr>
        <u/>
        <sz val="11"/>
        <rFont val="Arial Narrow"/>
        <family val="2"/>
      </rPr>
      <t>МКС EN 520</t>
    </r>
    <r>
      <rPr>
        <sz val="11"/>
        <rFont val="Arial Narrow"/>
        <family val="2"/>
      </rPr>
      <t>), 12,5mm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t>
    </r>
  </si>
  <si>
    <r>
      <t xml:space="preserve">Набавка, транспорт и монтажа на нов преграден гипс-картонски ѕид на </t>
    </r>
    <r>
      <rPr>
        <b/>
        <sz val="11"/>
        <rFont val="Arial Narrow"/>
        <family val="2"/>
      </rPr>
      <t>приземје</t>
    </r>
    <r>
      <rPr>
        <sz val="11"/>
        <rFont val="Arial Narrow"/>
        <family val="2"/>
      </rPr>
      <t xml:space="preserve"> од управна зграда </t>
    </r>
    <r>
      <rPr>
        <b/>
        <sz val="11"/>
        <rFont val="Arial Narrow"/>
        <family val="2"/>
      </rPr>
      <t>во делот од царина</t>
    </r>
    <r>
      <rPr>
        <sz val="11"/>
        <rFont val="Arial Narrow"/>
        <family val="2"/>
      </rPr>
      <t xml:space="preserve"> за поделба на постоечка просторија бр. 4 на две помали и за влез во просторија бр.9, со вкупна дебелина 150mm,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двострано, трослојно се обложува со противпожарни гипсени плочи тип DF (според</t>
    </r>
    <r>
      <rPr>
        <u/>
        <sz val="11"/>
        <rFont val="Arial Narrow"/>
        <family val="2"/>
      </rPr>
      <t xml:space="preserve"> МКС EN 520</t>
    </r>
    <r>
      <rPr>
        <sz val="11"/>
        <rFont val="Arial Narrow"/>
        <family val="2"/>
      </rPr>
      <t xml:space="preserve">), 12,5mm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</si>
  <si>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Огноотпорна ѕидна облога на постоечки ѕид на </t>
    </r>
    <r>
      <rPr>
        <b/>
        <sz val="11"/>
        <rFont val="Arial Narrow"/>
        <family val="2"/>
      </rPr>
      <t>приземје</t>
    </r>
    <r>
      <rPr>
        <sz val="11"/>
        <rFont val="Arial Narrow"/>
        <family val="2"/>
      </rPr>
      <t xml:space="preserve"> од управна зграда</t>
    </r>
    <r>
      <rPr>
        <b/>
        <sz val="11"/>
        <rFont val="Arial Narrow"/>
        <family val="2"/>
      </rPr>
      <t xml:space="preserve"> во делот за царина</t>
    </r>
    <r>
      <rPr>
        <sz val="11"/>
        <rFont val="Arial Narrow"/>
        <family val="2"/>
      </rPr>
      <t xml:space="preserve"> во просторија број 3 и </t>
    </r>
    <r>
      <rPr>
        <b/>
        <sz val="11"/>
        <rFont val="Arial Narrow"/>
        <family val="2"/>
      </rPr>
      <t>во делот за полиција</t>
    </r>
    <r>
      <rPr>
        <sz val="11"/>
        <rFont val="Arial Narrow"/>
        <family val="2"/>
      </rPr>
      <t xml:space="preserve"> во просторија број 3 со вкупна дебелина 105mm, на челична поцинкувана потконструкција од CW и UW профили, широки 75mm и дебелина на челичниот лим од 0,6mm; UW профилите се налепуваат со дихт-лента. Потконструкцијата еднострано, двослојно се обложува со противпожарна гипсена плоча тип DF (според </t>
    </r>
    <r>
      <rPr>
        <u/>
        <sz val="11"/>
        <rFont val="Arial Narrow"/>
        <family val="2"/>
      </rPr>
      <t>МКС EN 520</t>
    </r>
    <r>
      <rPr>
        <sz val="11"/>
        <rFont val="Arial Narrow"/>
        <family val="2"/>
      </rPr>
      <t xml:space="preserve">),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</si>
  <si>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t>28</t>
  </si>
  <si>
    <r>
      <t xml:space="preserve">Набавка на материјал, изработка,транспорт и монтирање на еднокрилна противпожарна врата ПП (ппв) со димнезии 90/210 см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ПОЗ ПП</t>
    </r>
  </si>
  <si>
    <r>
      <t xml:space="preserve">Набавка, транспорт и монтажа на огноотпорен спуштен плафон на </t>
    </r>
    <r>
      <rPr>
        <b/>
        <sz val="11"/>
        <rFont val="Arial Narrow"/>
        <family val="2"/>
      </rPr>
      <t>приземје</t>
    </r>
    <r>
      <rPr>
        <sz val="11"/>
        <rFont val="Arial Narrow"/>
        <family val="2"/>
      </rPr>
      <t xml:space="preserve"> од управна зграда </t>
    </r>
    <r>
      <rPr>
        <b/>
        <sz val="11"/>
        <rFont val="Arial Narrow"/>
        <family val="2"/>
      </rPr>
      <t>во делот за царинска управа</t>
    </r>
    <r>
      <rPr>
        <sz val="11"/>
        <rFont val="Arial Narrow"/>
        <family val="2"/>
      </rPr>
      <t xml:space="preserve"> во простории бр.  6, 7 и8, на згусната потконструкција во две нивоа, од монтажни и носечки челични поцинкувани CD 27/60mm  и UD 27/28mm - профили, со дебелина на челичен лим од 0,6mm (носечки профил на 80цм, монтажни на 50цм и жици на 80цм), прицврстени на носечкиот таван со челичен клин и жица со увце и анкер-спојка. УД профилите се налепуваат со дихт-лента. CD-профилите меѓусебно се поврзуваат со крстести спојки. Системот еднослојно се обложува со противпожарни гипсени плочи со контролирана густина тип DF20 (според МКС EN 520) 20mm. Споевите се фугираат двофазно, со соодветна гипсена исполна и бандажна лента. Системот да има актуелен атест за 30-минутна противпожарна заштита.</t>
    </r>
  </si>
  <si>
    <r>
      <t xml:space="preserve">Глетување и молерисување во бела боја PURE WHITE 10 на спуштен плафон од гипс картон на </t>
    </r>
    <r>
      <rPr>
        <b/>
        <sz val="11"/>
        <rFont val="Arial Narrow"/>
        <family val="2"/>
      </rPr>
      <t>приземје</t>
    </r>
    <r>
      <rPr>
        <sz val="11"/>
        <rFont val="Arial Narrow"/>
        <family val="2"/>
      </rPr>
      <t xml:space="preserve"> од управна зграда во делот за</t>
    </r>
    <r>
      <rPr>
        <b/>
        <sz val="11"/>
        <rFont val="Arial Narrow"/>
        <family val="2"/>
      </rPr>
      <t xml:space="preserve"> царина и полиција</t>
    </r>
    <r>
      <rPr>
        <sz val="11"/>
        <rFont val="Arial Narrow"/>
        <family val="2"/>
      </rPr>
      <t>, односно на сите места каде се спушта плафон, за опшивање на вентилациони канали.</t>
    </r>
  </si>
  <si>
    <r>
      <t xml:space="preserve">Набавка, транспорт и монтажа на огноотпорен спуштен плафон на </t>
    </r>
    <r>
      <rPr>
        <b/>
        <sz val="11"/>
        <rFont val="Arial Narrow"/>
        <family val="2"/>
      </rPr>
      <t>приземје</t>
    </r>
    <r>
      <rPr>
        <sz val="11"/>
        <rFont val="Arial Narrow"/>
        <family val="2"/>
      </rPr>
      <t xml:space="preserve"> од управна зграда </t>
    </r>
    <r>
      <rPr>
        <b/>
        <sz val="11"/>
        <rFont val="Arial Narrow"/>
        <family val="2"/>
      </rPr>
      <t>во делот за полиција</t>
    </r>
    <r>
      <rPr>
        <sz val="11"/>
        <rFont val="Arial Narrow"/>
        <family val="2"/>
      </rPr>
      <t xml:space="preserve"> во простории бр.  9, 10 и дел од 2 и 11, на згусната потконструкција во две нивоа, од монтажни и носечки челични поцинкувани CD 27/60mm  и UD 27/28mm - профили, со дебелина на челичен лим од 0,6mm (носечки профил на 80цм, монтажни на 50цм и жици на 80цм), прицврстени на носечкиот таван со челичен клин и жица со увце и анкер-спојка. УД профилите се налепуваат со дихт-лента. CD-профилите меѓусебно се поврзуваат со крстести спојки. Системот еднослојно се обложува со противпожарни гипсени плочи со контролирана густина тип DF20 (според МКС EN 520) 20mm. Споевите се фугираат двофазно, со соодветна гипсена исполна и бандажна лента. Системот да има актуелен атест за 30-минутна противпожарна заштита.</t>
    </r>
  </si>
  <si>
    <r>
      <t xml:space="preserve">Набавка, транспорт и монтажа на огноотпорен спуштен плафон на </t>
    </r>
    <r>
      <rPr>
        <b/>
        <sz val="11"/>
        <rFont val="Arial Narrow"/>
        <family val="2"/>
      </rPr>
      <t>прв кат</t>
    </r>
    <r>
      <rPr>
        <sz val="11"/>
        <rFont val="Arial Narrow"/>
        <family val="2"/>
      </rPr>
      <t xml:space="preserve">  од управна зграда</t>
    </r>
    <r>
      <rPr>
        <b/>
        <sz val="11"/>
        <rFont val="Arial Narrow"/>
        <family val="2"/>
      </rPr>
      <t xml:space="preserve"> во делот за царина </t>
    </r>
    <r>
      <rPr>
        <sz val="11"/>
        <rFont val="Arial Narrow"/>
        <family val="2"/>
      </rPr>
      <t xml:space="preserve">во просторија број 4 </t>
    </r>
    <r>
      <rPr>
        <b/>
        <sz val="11"/>
        <rFont val="Arial Narrow"/>
        <family val="2"/>
      </rPr>
      <t>и полиција</t>
    </r>
    <r>
      <rPr>
        <sz val="11"/>
        <rFont val="Arial Narrow"/>
        <family val="2"/>
      </rPr>
      <t xml:space="preserve"> во просторија број 4, на згусната потконструкција во две нивоа, од монтажни и носечки челични поцинкувани CD 27/60mm  и UD 27/28mm - профили, со дебелина на челичен лим од 0,6mm (носечки профил на 80цм, монтажни на 50цм и жици на 80цм), прицврстени на носечкиот таван со челичен клин и жица со увце и анкер-спојка. УД профилите се налепуваат со дихт-лента. CD-профилите меѓусебно се поврзуваат со крстести спојки. Системот еднослојно се обложува со противпожарни гипсени плочи со контролирана густина тип DF20 (според МКС EN 520) 20mm. Споевите се фугираат двофазно, со соодветна гипсена исполна и бандажна лента. Системот да има актуелен атест за 30-минутна противпожарна заштита.</t>
    </r>
  </si>
  <si>
    <r>
      <t xml:space="preserve">Глетување и молерисување во бела боја PURE WHITE 10 на спуштен плафон од гипс картон на </t>
    </r>
    <r>
      <rPr>
        <b/>
        <sz val="11"/>
        <rFont val="Arial Narrow"/>
        <family val="2"/>
      </rPr>
      <t>прв кат</t>
    </r>
    <r>
      <rPr>
        <sz val="11"/>
        <rFont val="Arial Narrow"/>
        <family val="2"/>
      </rPr>
      <t xml:space="preserve"> од управна зграда во делот за</t>
    </r>
    <r>
      <rPr>
        <b/>
        <sz val="11"/>
        <rFont val="Arial Narrow"/>
        <family val="2"/>
      </rPr>
      <t xml:space="preserve"> царина и полиција</t>
    </r>
    <r>
      <rPr>
        <sz val="11"/>
        <rFont val="Arial Narrow"/>
        <family val="2"/>
      </rPr>
      <t>, односно на сите места каде се спушта плафон, за опшивање на вентилациони канали.</t>
    </r>
  </si>
  <si>
    <r>
      <t xml:space="preserve">Отстранување на дел од ѕид (правење отвор за вантилационен канал), потоа негово израмнување, пополнување пукнатини и нерамнини, глетовање и молерисување  во бела боја PURE WHITE 10, помеѓу просториите број 6, 7 и 8 во делот од </t>
    </r>
    <r>
      <rPr>
        <b/>
        <sz val="11"/>
        <rFont val="Arial Narrow"/>
        <family val="2"/>
      </rPr>
      <t>царинска управа</t>
    </r>
    <r>
      <rPr>
        <sz val="11"/>
        <rFont val="Arial Narrow"/>
        <family val="2"/>
      </rPr>
      <t xml:space="preserve"> и помеѓу простории број 2, 9, 10 и 11 во делот од </t>
    </r>
    <r>
      <rPr>
        <b/>
        <sz val="11"/>
        <rFont val="Arial Narrow"/>
        <family val="2"/>
      </rPr>
      <t>полиција</t>
    </r>
    <r>
      <rPr>
        <sz val="11"/>
        <rFont val="Arial Narrow"/>
        <family val="2"/>
      </rPr>
      <t xml:space="preserve">.  </t>
    </r>
  </si>
  <si>
    <t>20.</t>
  </si>
  <si>
    <t>пауш.</t>
  </si>
  <si>
    <t xml:space="preserve">Изведба на ревизија за вентилациона решетка на фасаден ѕид. </t>
  </si>
  <si>
    <t>Општивање на отвори за ревизија на вентилациони канали, затворени со лим. капи.</t>
  </si>
  <si>
    <t>двокомпонентна еластична хидроизолација на цементно - полимерна основа во три премази на целата армирано бетонска плоча, претходно исчистена, обезмастена и припремена за поставување на хидроизолација според барањата од техничкиот лист на производителот на материјалот. Хидроизолацијата да биде нанесена и на ѕидовите до 30 см висина.</t>
  </si>
  <si>
    <r>
      <t xml:space="preserve">Набавка, транспорт и монтажа на ѕидни керамички плочки од вештачки гранит во простории број 9 и 10 на </t>
    </r>
    <r>
      <rPr>
        <b/>
        <sz val="11"/>
        <rFont val="Arial Narrow"/>
        <family val="2"/>
      </rPr>
      <t>приземје од управна зграда</t>
    </r>
    <r>
      <rPr>
        <sz val="11"/>
        <rFont val="Arial Narrow"/>
        <family val="2"/>
      </rPr>
      <t xml:space="preserve"> во делот за полиција. </t>
    </r>
  </si>
  <si>
    <t>21.</t>
  </si>
  <si>
    <r>
      <t xml:space="preserve">Огноотпорна ѕидна облога околу постоечки оџак во просторија број 3 (остава) на </t>
    </r>
    <r>
      <rPr>
        <b/>
        <sz val="11"/>
        <rFont val="Arial Narrow"/>
        <family val="2"/>
      </rPr>
      <t>прв кат</t>
    </r>
    <r>
      <rPr>
        <sz val="11"/>
        <rFont val="Arial Narrow"/>
        <family val="2"/>
      </rPr>
      <t xml:space="preserve"> од управна зграда </t>
    </r>
    <r>
      <rPr>
        <b/>
        <sz val="11"/>
        <rFont val="Arial Narrow"/>
        <family val="2"/>
      </rPr>
      <t>во делот за полиција</t>
    </r>
    <r>
      <rPr>
        <sz val="11"/>
        <rFont val="Arial Narrow"/>
        <family val="2"/>
      </rPr>
      <t xml:space="preserve"> со вкупна дебелина 80mm, на челична поцинкувана потконструкција од CW и UW профили, широки 55mm и дебелина на челичниот лим од 0,6mm; UW профилите се налепуваат со дихт-лента. Потконструкцијата еднострано, двослојно се обложува со противпожарна гипсена плоча тип DF (според МКС EN 520, 15,0mm и исполна од 5cm камена волна со густина од мин.30kg/m³. Споевите на плочите се фугираат двофазно со соодветна гипсена маса за исполна, а кај надворешните плочи се поставува и бандажна лента. Системот да има атест за звучна изолација од мин. 55dB и ПП-заштита од 120 минути; </t>
    </r>
  </si>
  <si>
    <r>
      <t xml:space="preserve">Демонтажа на постоечка еднокрилна врата во </t>
    </r>
    <r>
      <rPr>
        <b/>
        <sz val="11"/>
        <rFont val="Arial Narrow"/>
        <family val="2"/>
      </rPr>
      <t>подрум</t>
    </r>
    <r>
      <rPr>
        <sz val="11"/>
        <rFont val="Arial Narrow"/>
        <family val="2"/>
      </rPr>
      <t xml:space="preserve"> од управна зграда со димензии 105/250, од ѕид=постоечки д=35см;                                                        </t>
    </r>
    <r>
      <rPr>
        <b/>
        <sz val="11"/>
        <rFont val="Arial Narrow"/>
        <family val="2"/>
      </rPr>
      <t>ПОЗ 9</t>
    </r>
    <r>
      <rPr>
        <sz val="11"/>
        <rFont val="Arial Narrow"/>
        <family val="2"/>
      </rPr>
      <t xml:space="preserve">                                                                                               </t>
    </r>
    <r>
      <rPr>
        <i/>
        <sz val="11"/>
        <rFont val="Arial Narrow"/>
        <family val="2"/>
      </rPr>
      <t>*Напомена: Демонтираната столарија/браварија да биде откупена од изведувачот и транспортирана.</t>
    </r>
    <r>
      <rPr>
        <sz val="11"/>
        <rFont val="Arial Narrow"/>
        <family val="2"/>
      </rPr>
      <t xml:space="preserve">                                                                             Набавка на материјал, изработка,транспорт и монтирање на еднокрилна противпожарна врата ПП (ппв) со димнезии 105/250 см на ѕид=постоечки + нова фасада ≈10см = 45см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ПОЗ ПП3</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</si>
  <si>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80/210, од ѕид д=10см;                                                                                   </t>
    </r>
    <r>
      <rPr>
        <i/>
        <sz val="11"/>
        <rFont val="Arial Narrow"/>
        <family val="2"/>
      </rPr>
      <t xml:space="preserve">*Напомена: Демонтираната столарија/браварија да биде откупена од изведувачот и транспортирана.  </t>
    </r>
    <r>
      <rPr>
        <sz val="11"/>
        <rFont val="Arial Narrow"/>
        <family val="2"/>
      </rPr>
      <t xml:space="preserve">Набавка, транспорт и монтажа на еднокрилна собна медијапанска врата 80/210 за ѕид д=10см, обложена со СРL фолија, со исполна од саќе. Со оков и брава вградени во самото крило.                                      
</t>
    </r>
    <r>
      <rPr>
        <b/>
        <sz val="11"/>
        <rFont val="Arial Narrow"/>
        <family val="2"/>
      </rPr>
      <t>ПОЗ 12</t>
    </r>
  </si>
  <si>
    <r>
      <t>Набавка, транспорт и монтажа на плафон,  од ленти произведени од алуминиумски пластифициран лим со поцинкувани држачи за</t>
    </r>
    <r>
      <rPr>
        <b/>
        <sz val="11"/>
        <rFont val="Arial Narrow"/>
        <family val="2"/>
      </rPr>
      <t xml:space="preserve"> заеднички холови</t>
    </r>
    <r>
      <rPr>
        <sz val="11"/>
        <rFont val="Arial Narrow"/>
        <family val="2"/>
      </rPr>
      <t xml:space="preserve"> со чекални на</t>
    </r>
    <r>
      <rPr>
        <b/>
        <sz val="11"/>
        <rFont val="Arial Narrow"/>
        <family val="2"/>
      </rPr>
      <t xml:space="preserve"> приземје од управна зграда.</t>
    </r>
  </si>
  <si>
    <t>екструдиран полистирен XPS во слој со дебелина        од 2 см</t>
  </si>
  <si>
    <t>екструдиран полистирен XPS во еден слоја со дебелина од 2 см</t>
  </si>
  <si>
    <t>екструдиран полистирен XPS во слој со дебелина од 2 см</t>
  </si>
  <si>
    <r>
      <t xml:space="preserve">Демонтажа на постоечки прозорец на </t>
    </r>
    <r>
      <rPr>
        <b/>
        <sz val="11"/>
        <rFont val="Arial Narrow"/>
        <family val="2"/>
      </rPr>
      <t>приземје</t>
    </r>
    <r>
      <rPr>
        <sz val="11"/>
        <rFont val="Arial Narrow"/>
        <family val="2"/>
      </rPr>
      <t xml:space="preserve"> од управна зграда со димензии 105/87, П=180см од ѕид=постоечки д=25см;                                              </t>
    </r>
    <r>
      <rPr>
        <i/>
        <sz val="11"/>
        <rFont val="Arial Narrow"/>
        <family val="2"/>
      </rPr>
      <t xml:space="preserve">*Напомена: Демонтираната столарија/браварија да биде откупена од изведувачот и транспортирана.  </t>
    </r>
    <r>
      <rPr>
        <sz val="11"/>
        <rFont val="Arial Narrow"/>
        <family val="2"/>
      </rPr>
      <t xml:space="preserve">       Набавка, транспорт и монтажа на еднокрилен алуминиумски прозорец со термоизолационен систем од Ufr≤1.4W/(m²k), застаклени со двослоен стакло-пакет 6+16+4, Ug≤1.4W/(m²k), со димензии 145/87, П=180см, на ѕид=постоечки + нова фасада ≈10см = 35см
</t>
    </r>
    <r>
      <rPr>
        <b/>
        <sz val="11"/>
        <rFont val="Arial Narrow"/>
        <family val="2"/>
      </rPr>
      <t>ПОЗ 4</t>
    </r>
  </si>
  <si>
    <r>
      <t xml:space="preserve">Набавка, транспорт и монтажа на двокрилен алуминиумски прозор на </t>
    </r>
    <r>
      <rPr>
        <b/>
        <sz val="11"/>
        <rFont val="Arial Narrow"/>
        <family val="2"/>
      </rPr>
      <t>прв кат</t>
    </r>
    <r>
      <rPr>
        <sz val="11"/>
        <rFont val="Arial Narrow"/>
        <family val="2"/>
      </rPr>
      <t xml:space="preserve"> со термоизолационен систем од Ufr≤1.4W/(m²k), застаклени со двослоен стакло-пакет 6+16+4, Ug≤1.4W/(m²k), со димензии 120/90, П=100см на ѕид=постоечки + нова фасада ≈10см = 24см
</t>
    </r>
    <r>
      <rPr>
        <b/>
        <sz val="11"/>
        <rFont val="Arial Narrow"/>
        <family val="2"/>
      </rPr>
      <t>ПОЗ 22</t>
    </r>
  </si>
  <si>
    <r>
      <t xml:space="preserve">Набавка, транспорт и монтажа на двокрилен алуминиумски прозор на </t>
    </r>
    <r>
      <rPr>
        <b/>
        <sz val="11"/>
        <rFont val="Arial Narrow"/>
        <family val="2"/>
      </rPr>
      <t>прв кат</t>
    </r>
    <r>
      <rPr>
        <sz val="11"/>
        <rFont val="Arial Narrow"/>
        <family val="2"/>
      </rPr>
      <t xml:space="preserve"> со термоизолационен систем од Ufr≤1.4W/(m²k), застаклени со двослоен стакло-пакет 6+16+4, Ug≤1.4W/(m²k), со димензии 140/90, П=100см на ѕид=постоечки + нова фасада ≈10см = 24см
</t>
    </r>
    <r>
      <rPr>
        <b/>
        <sz val="11"/>
        <rFont val="Arial Narrow"/>
        <family val="2"/>
      </rPr>
      <t>ПОЗ 23</t>
    </r>
  </si>
  <si>
    <t xml:space="preserve">Бр. </t>
  </si>
  <si>
    <t>Позиција - Опис</t>
  </si>
  <si>
    <t xml:space="preserve">Единица мерка </t>
  </si>
  <si>
    <t>Количина</t>
  </si>
  <si>
    <t>Единечна цена (ден )</t>
  </si>
  <si>
    <t>Вкупна 
цена 
(ден )</t>
  </si>
  <si>
    <t xml:space="preserve">1. ВНАТРЕШЕН САНИТАРЕН ВОДОВОД </t>
  </si>
  <si>
    <t>I</t>
  </si>
  <si>
    <t>ИНСТАЛАТЕРСКИ РАБОТИ</t>
  </si>
  <si>
    <t>Изработка на приклучок кон постоечката водоводна мрежа со профил d75mm</t>
  </si>
  <si>
    <t>Адаптер спојка за премин кон ППР цевки Ø2 1/2"/d75mm</t>
  </si>
  <si>
    <t xml:space="preserve">парче </t>
  </si>
  <si>
    <t>Набавка, транспорт и монтажа на полипропиленски санитарни цевки за вода PP-R (10 бари) за ладна вода со сите неопходни фитинзи и спојни елементи.</t>
  </si>
  <si>
    <t>d20mm (1/2")</t>
  </si>
  <si>
    <t>m'</t>
  </si>
  <si>
    <t>d25mm (3/4")</t>
  </si>
  <si>
    <t>d32mm (1")</t>
  </si>
  <si>
    <t>d40mm (5/4")</t>
  </si>
  <si>
    <t>Набавка, транспорт и монтажа на пропусен вентил сместен во подрумските простории.</t>
  </si>
  <si>
    <t>Ø2 1/2"</t>
  </si>
  <si>
    <t>Набавка, транспорт и монтажа на пропусен вентил со испуст сместен во подрумските простории.</t>
  </si>
  <si>
    <t>Ø5/4"</t>
  </si>
  <si>
    <t>Набавка, транспорт и монтажа на пропусни вентили, непосредно пред секое приклучување на санитарен чвор.</t>
  </si>
  <si>
    <t>Набавка, транспорт и монтажа на термоизолационен материјал, еластомерен од сунѓереста изолација по должината на периметарот на цевката, со дебелина од 13mm и работен температурен опсег од -40° до +110°.</t>
  </si>
  <si>
    <t>Набавка, транспорт и монтажа на вертикален водомер со профил Ø3/4" со цел поделба на делот царина и полиција</t>
  </si>
  <si>
    <t>Набавка, транспорт и монтажа на ек - вентили опремени со пониклована капа за шољи, мијалници, писоари, туш и мијалници</t>
  </si>
  <si>
    <t>Ø3/8"-Ø1/2"</t>
  </si>
  <si>
    <t xml:space="preserve">Набавка, транспорт и монтажа на бустер станица Grundfos Hydro Multi-E 2 CRE 3-4 (или еквивалентно) со следните карактеристики:
МАТЕРИЈАЛИ:
Куќиште на пумпата: леано железо
ИНСТАЛАЦИЈА:
Опсег на амбиентална температура: 0 .. 50°C
Максимален работен притисок: 10 бари
Максимален дозволен влезен притисок: PN 10 bar
Стандард за прирабници: DIN ISO 7/1
Влезна цевка: R 2
Излезна цевка: R 2
ТЕХНИЧКИ ПОДАТОЦИ:
Максимален проток: 10.8 m³/h
Mинимум проток: 1.30 m³/h
Максимален притисок на пумпа: 37m
Реален проток: 0.75 l/s
Постигат притисок на пумпата: 30 m
ЕЛЕКТРИЧНИ ПОДАТОЦИ:
Моќност (P2) главна пумпа: 0,55 kW
Фреквенција на мрежа: 50 / 60 Hz
Номинален напон: 3 x 380-415 V
Фазна главна пумпа: 1
Номинална струја: 3,3 А
IE Класа на ефикасност: IE5
Започнете. метод: електронски
Класа на куќиште: IP54
РЕЗЕРВОР:
Волумен на резервоар под притисок: 8 l
Резервоар со дијафрагма: Да
</t>
  </si>
  <si>
    <t>Тестирање на водоводната мрежа на притисок 1.5 пати поголем од работниот притисок, со 24 часовно времетраење и издавање сертификат.</t>
  </si>
  <si>
    <t>Kршење на постоечка бетонска плоча со соодветен алат со цел изведба на санитарниот водовод.</t>
  </si>
  <si>
    <t>Враќање во првобитна состојба на бетонската плоча.</t>
  </si>
  <si>
    <t>ВКУПНО :</t>
  </si>
  <si>
    <t xml:space="preserve">2. ВНАТРЕШНА ХИДРАНТСКА МРЕЖА </t>
  </si>
  <si>
    <t>Набавка, транспорт и монтажа на челични поцинковани цевки за внатрешна противпожарна хидрантска мрежа со приклучни материјали: фирнајс, коноп, куки, фитинзи и др. Цевките треба да имаат машки навој. Пресметка по m' инсталирана и тестирана цевка.</t>
  </si>
  <si>
    <t>Ø2"</t>
  </si>
  <si>
    <t>Набавка, транспорт и монтажа на внатрешни ѕидни противпожарни хидранти со димензии 500/500/140 опремени со платнено гумено црево L=15,00m комплетно со млазница, сместени во противпожарниот ормар, означени со буквата „H“ и хидрантски вентил Ø2“ .</t>
  </si>
  <si>
    <t>Тестирање на хидрантската мрежа на притисок 1.5 пати поголем од работниот притисок, со 24 часовно времетраење и издавање сертификат.</t>
  </si>
  <si>
    <t>Kршење на постоечка бетонска плоча со соодветен алат со цел изведба на внатрешната хидрантска мрежа.</t>
  </si>
  <si>
    <t xml:space="preserve">3. ВНАТРЕШНА ФЕКАЛНА КАНАЛИЗАЦИЈА </t>
  </si>
  <si>
    <t xml:space="preserve">Набавка, транспорт и монтажа на еднослојни компактни ПВЦ канализациони цевки,  (јачина на прстен SN 8 KN/m²), произведени од неомекнат поливинил хлорид, во сите погледи според проектираните дијаметри. ПВЦ цевките треба да се произведуваат и сертифицираат според EN 1401. </t>
  </si>
  <si>
    <t>Ø100мм</t>
  </si>
  <si>
    <t>Ø70мм</t>
  </si>
  <si>
    <t>Ø50мм</t>
  </si>
  <si>
    <t>Набавка и монтажа на подни решетки со топ сифони со пониклован капак, со затворач за мирис. Отпорни на температури до 85ºC.</t>
  </si>
  <si>
    <t>Набавка, транспорт и монтажа на ревизиони отвори поставени на канализационите вертикали.</t>
  </si>
  <si>
    <t>Набавка, транспорт и монтажа на канализациони вентилациони глави</t>
  </si>
  <si>
    <t>Ø150мм</t>
  </si>
  <si>
    <t>Тестирање на целокупната изведена фекална канализација</t>
  </si>
  <si>
    <t>Kршење на постоечка бетонска плоча со соодветен алат со цел изведба на внатрешната фекална канализација.</t>
  </si>
  <si>
    <t>4. ВНАТРЕШНА АТМОСФЕРСКА КАНАЛИЗАЦИЈА</t>
  </si>
  <si>
    <t>Изработка на приклучоци кон надворешната атмосферска канализација.</t>
  </si>
  <si>
    <t>5. САНИТАРНИ УРЕДИ</t>
  </si>
  <si>
    <t>Демонтажа и отстранување на постоечките санитарни уреди и цевни инсталации</t>
  </si>
  <si>
    <t xml:space="preserve">паушал </t>
  </si>
  <si>
    <t>Набавка, транспорт и монтажа на едноделен садопер, комплет со батерија за ладна и топла вода, со сифон за одвојување на маснотиите</t>
  </si>
  <si>
    <t>Набавка, транспорт и монтажа на мијалник, изработен од санитарен порцелан опремен со сифон, мешалки за ладна и топла вода и други додатоци</t>
  </si>
  <si>
    <t>Набавка, транспорт и монтажа на вградена тоалетна шолја - комплет со низок резервоар за испирање и други додатоци</t>
  </si>
  <si>
    <t>Набавка, транспорт и монтажа на туш када опремена со сифон, мешалки за ладна и топла вода и други додатоци</t>
  </si>
  <si>
    <t>Набавка, транспорт и монтажа на нискомонтажен електричен бојлер од 10 литри.</t>
  </si>
  <si>
    <t>Набавка, транспорт и монтажа на високомонтажен електричен бојлер од 10 литри.</t>
  </si>
  <si>
    <t>Набавка, транспорт и монтажа на високомонтажен електричен бојлер од 50 литри.</t>
  </si>
  <si>
    <t>РЕКАПИТУЛАР НА ПРЕДМЕРНИ КОЛИЧИНИ 
ЗА ОБЈЕКТ УПРАВНА ЗГРАДА</t>
  </si>
  <si>
    <t>ПРЕДМЕР ПРЕСМЕТКА ЗА ВОДОВОД И КАНАЛИЗАЦИЈА УПРАВНА ЗГРАДА</t>
  </si>
  <si>
    <r>
      <t>m</t>
    </r>
    <r>
      <rPr>
        <vertAlign val="superscript"/>
        <sz val="10.5"/>
        <rFont val="Arial Narrow"/>
        <family val="2"/>
      </rPr>
      <t>3</t>
    </r>
  </si>
  <si>
    <t xml:space="preserve">Набавка, транспорт и монтажа на Grundfos Hydro Multi-E 2 CME15-2 (или еквивалентно)
ТЕЧНОСТ:
Пумпана течност: Вода
Температурен опсег на течноста: 5 .. 60 °C
Избрана температура на течноста: 20 °C
Густина: 998,2 kg/m³
МАТЕРИЈАЛИ:
Куќиште на пумпата: леано железо
ИНСТАЛАЦИЈА:
Опсег на амбиентална температура: 0 .. 50°C
Максимален работен притисок: 10 бари
Максимален дозволен влезен притисок: PN 10 bar
Влезна цевка: DN 80
Излезна цевка: DN 80
ТЕХНИЧКИ ПОДАТОЦИ:
Максимален проток: 52.8 m³/h
Максимален притисок на пумпа: 51m
Реален проток: 5.00 l/s
Постигат притисок на пумпата: 40 m
ЕЛЕКТРИЧНИ ПОДАТОЦИ:
Моќност (P2) главна пумпа: 4 kW
Фреквенција на мрежа: 50 / 60 Hz
Номинален напон: 3 x 380-415 V
Фазна главна пумпа: 1
Класа на куќиште: IP54
РЕЗЕРВОР:
Волумен на резервоар под притисок: 25 l
Резервоар со дијафрагма: Да
ДРУГИ: Нето тежина: 1230 кг, Бруто тежина: 1230 кг
</t>
  </si>
  <si>
    <t>*</t>
  </si>
  <si>
    <t>I ИНСТАЛАЦИЈА ЗА ПРИПРЕМА НА ЛАДНА И ТОПЛА ВОДА</t>
  </si>
  <si>
    <t>ред.бр</t>
  </si>
  <si>
    <t>ОПИС НА МАТЕРИЈАЛОТ И РАБОТИТЕ</t>
  </si>
  <si>
    <t>мерка</t>
  </si>
  <si>
    <t>количина</t>
  </si>
  <si>
    <t>единечна</t>
  </si>
  <si>
    <t>вкупна</t>
  </si>
  <si>
    <t>Воздушно ладена топлотна пумпа “сплит” изведба, за работа према надворешна температура, со вграден резервоар од 180 литри за припрема на санитарна топла вода со вградена фрекфентна циркулациона пумпа, тростепен 9kW електр. греач, вграден трокрак преклопен вентил за режим на греење или припрема на санитарна топла вода, scroll компресор со DC инвертор, елктронски експанзивен вентил, 2 аксијални вентилатори со променлив број на вртежи, сензор за мерење на надворешна температура.</t>
  </si>
  <si>
    <t>ком.</t>
  </si>
  <si>
    <t xml:space="preserve">Дигитална регулација за управување на топлинската пумпа према надворешна температура, </t>
  </si>
  <si>
    <t>Воздушно ладена топлотна пумпа “сплит” изведба, за работа према надворешна температура, со вградена фрекфентна циркулациона пумпа, тростепен 9kW електр. греач, вграден трокрак преклопен вентил, scroll компресор со DC инвертор, елктронски експанзивен вентил, 2 аксијални вентилатори со променлив број на вртежи, сензор за мерење на надворешна температура.</t>
  </si>
  <si>
    <t xml:space="preserve"> LON комуникациски модул и кабел за поврзување на 2 топлински пумпи во каскада, тип </t>
  </si>
  <si>
    <t xml:space="preserve">Постолје  за ладилниот агрегат изработен од стандардни челични профили </t>
  </si>
  <si>
    <t>kg</t>
  </si>
  <si>
    <t>Дигитална регулација на кругови на греење према надворешна температура, за ѕидна монтажа,
• интегриран систем на дијагностика; 
• вграден LON модул за комуникација преку LON-BUS со топлинските пумпи.</t>
  </si>
  <si>
    <t>WLAN уред за далечинско управување и надзор на инсталации за греење со помош на апликација за   мобилни уреди,</t>
  </si>
  <si>
    <t>Налегнувачки сензор за температура NTC 10 kΩ</t>
  </si>
  <si>
    <t>Уронски сензор за температура NTC 10 kΩ</t>
  </si>
  <si>
    <t>Меки бакарни цевки, комплет со гумирана термо изолација со дебелина 13 мм:</t>
  </si>
  <si>
    <t xml:space="preserve"> Ø16</t>
  </si>
  <si>
    <t>м'</t>
  </si>
  <si>
    <t xml:space="preserve"> Ø10</t>
  </si>
  <si>
    <t>Резервар за акумулација на топла вода за греење. Со изолација која може да се извади. 
Волумен: 150 lit.
Дебелина на изолација: 110 mm</t>
  </si>
  <si>
    <t>парче</t>
  </si>
  <si>
    <t>Електричен котел 36 kW</t>
  </si>
  <si>
    <t xml:space="preserve">мембрански  експанзионен  сад со минимална зафатнина на водата од </t>
  </si>
  <si>
    <t xml:space="preserve"> 24lit</t>
  </si>
  <si>
    <t xml:space="preserve"> 18lit</t>
  </si>
  <si>
    <t>Топчести вентили  на навој со  димензии:</t>
  </si>
  <si>
    <t>No20</t>
  </si>
  <si>
    <t>No25</t>
  </si>
  <si>
    <t xml:space="preserve">No32  </t>
  </si>
  <si>
    <t xml:space="preserve">No40 </t>
  </si>
  <si>
    <t>No50</t>
  </si>
  <si>
    <t>Сигурносен вентил со пружина</t>
  </si>
  <si>
    <t>No 15</t>
  </si>
  <si>
    <t>Етиленгликол 30%-ен, неагресивен на челичен цевен развод и арматура (еколошки)</t>
  </si>
  <si>
    <t>литри</t>
  </si>
  <si>
    <t>Манометар комплет со мини вентил (0 - 10) бар</t>
  </si>
  <si>
    <t>m</t>
  </si>
  <si>
    <t>За останати галванизирани фасонски елементи , адаптери, фитинг и спојна арматура за водење на цевната мрежа се наплаќа 80% од вредноста на цевките</t>
  </si>
  <si>
    <t>%</t>
  </si>
  <si>
    <t>Држачи, конзоли, хилзни, потпори  на цевките се наплатуваат 40% од вредноста на цевките и колената</t>
  </si>
  <si>
    <t xml:space="preserve">Изолација на цевниот развод со еластомерна-паронепропусна цевна изолација со дебелина 13 mm </t>
  </si>
  <si>
    <t>Автоматски лончиња за обезвоздушување, на вертикалите комплет со топчест вентил на навој со димензија  1/2"</t>
  </si>
  <si>
    <t>Испитување на инсталацијата на ладен воден притисок, регулација, балансирање и пуштање во работа</t>
  </si>
  <si>
    <t>паушал</t>
  </si>
  <si>
    <t>Електрично поврзување, подесување на параметри и пуштање во работа од овластен сервисер</t>
  </si>
  <si>
    <t>Демонтажа на постојната опрема во котлара, како и демонтажа на грејните тела и цевната мрежа низ објектот и нивно отстранување и полагање на локација определена од инвеститорот</t>
  </si>
  <si>
    <t>Испорака транспорт и монтажа на вентилатори за вентилирање на тоалети со следните карактеристики:                                d = 100 mm
L = 150 m³/h
P = 28 W 
p=30 Pa</t>
  </si>
  <si>
    <t>ВКУПНО I:</t>
  </si>
  <si>
    <t>II СИСТЕМ ЗА ВЕНТИЛОКОНВЕКТОРСКО ГРЕЕЊЕ И ЛАДЕЊЕ</t>
  </si>
  <si>
    <t>Испорака, транспорт и момтажа</t>
  </si>
  <si>
    <t>Вентилаторски конвектори со маска парапетна изведба  со термостати поставени на самите фенкојлери со следниве минимални големини:</t>
  </si>
  <si>
    <t xml:space="preserve">      Qg/Ql    (2,14 /1,54 KW)</t>
  </si>
  <si>
    <t xml:space="preserve">      Qg/Ql    (2,57 /2,09 KW)</t>
  </si>
  <si>
    <t xml:space="preserve">      Qg/Ql    (3,81 /2,93 KW)</t>
  </si>
  <si>
    <t xml:space="preserve"> 1/2”</t>
  </si>
  <si>
    <t xml:space="preserve"> 3/4”</t>
  </si>
  <si>
    <t>Испорака, транспорт и монтажа на термички двоположен актуатор(220 В) за терминални баланс вентили за вентилконвектори</t>
  </si>
  <si>
    <t xml:space="preserve">Топчест вентил со холендер </t>
  </si>
  <si>
    <t xml:space="preserve">Поцинкуван фитинг за вентилконвекторите </t>
  </si>
  <si>
    <t xml:space="preserve">дупла нипла </t>
  </si>
  <si>
    <t>холендер</t>
  </si>
  <si>
    <t>алуминиумски радијатори тип 600/95 (H=600, един. учинок 50W)</t>
  </si>
  <si>
    <t>радијаторски вентили  1/2”</t>
  </si>
  <si>
    <t>Терморегулациони глави за радијаторски вентили</t>
  </si>
  <si>
    <t>Сет арматура за радијаторите (редуцири, чепови, спојници, механички вентилчиња за обезвоздушување 3/8” комплет со муф,  конзоли, држачи, дипли, украсни розетни)</t>
  </si>
  <si>
    <t>Пластични (PP R) цевки за кондензните хоризонтални и вертикални водови  со димензија :</t>
  </si>
  <si>
    <t>Пластични (PVC) цевки за вертиксли за кондензните со димензија :</t>
  </si>
  <si>
    <t>Испитување на ладен притисок од  0.9 МРа (задолжително   да се изврши ), како и испитување на топло со балансирање на системот, се наплатува паушално</t>
  </si>
  <si>
    <t>Испорака, транспорт и момтажа на инвертер сплит систем со ладилен капацитет од 3,5KW, капацитет за греење 4,0KW  (сервер соба)</t>
  </si>
  <si>
    <t>ВКУПНО II:</t>
  </si>
  <si>
    <t>РЕКАПИТИЛАР</t>
  </si>
  <si>
    <t>ВКУПНО</t>
  </si>
  <si>
    <t>ПРЕДМЕР ПРЕСМЕТКА ЗА ТЕРМОТЕХНИКА УПРАВНА ЗГРАДА</t>
  </si>
  <si>
    <t xml:space="preserve">Минимални карактеристики на топлинската пумпа при100% оптеретување во склад со EN 14511: и Eurovent сертификат: - Та за ладење 35°C - LWE 18°C ​​(DT = 5°C); загревање Ta DB/WB 7°C/6°C - LWC 35°C (DT = 5°C) 
• min. топлински капацитет: 14,50 Kw; 
• min. ладилен капацитет: 11,9 kW,  
• номинален напон на компресорот  3/N/PE; 400V/50Hz
• ладилен медиум фреон: R410A </t>
  </si>
  <si>
    <r>
      <t>(П1)Циркулацона пумпа со електронска регулација со воден ротор (вентилоконвертори)
Медиум : Вода
Проток 5,44 m</t>
    </r>
    <r>
      <rPr>
        <vertAlign val="superscript"/>
        <sz val="11"/>
        <rFont val="Arial Narrow"/>
        <family val="2"/>
      </rPr>
      <t>3</t>
    </r>
    <r>
      <rPr>
        <sz val="11"/>
        <rFont val="Arial Narrow"/>
        <family val="2"/>
      </rPr>
      <t>/h
Напор : 5.9 m
Работна температура : -10 до +130° C (макс.) 
Работен притисок/Номинален притисок : PN10
Вид на струја : 1~230V/50Hz
Номинален број на вртежи : 
Класа на заштита : IP 44</t>
    </r>
  </si>
  <si>
    <r>
      <t>(П2)Циркулацона пумпа со електронска регулација со воден ротор (подно подрум и приземје)
Медиум : Вода
Проток :5.56 m</t>
    </r>
    <r>
      <rPr>
        <vertAlign val="superscript"/>
        <sz val="11"/>
        <rFont val="Arial Narrow"/>
        <family val="2"/>
      </rPr>
      <t>3</t>
    </r>
    <r>
      <rPr>
        <sz val="11"/>
        <rFont val="Arial Narrow"/>
        <family val="2"/>
      </rPr>
      <t>/h
Напор : 5.6 m
Работна температура : -10 до +130° C (макс.) 
Работен притисок/Номинален притисок : PN10
Вид на струја : 1~230V/50Hz
Номинален број на вртежи : 
Класа на заштита : IP 44</t>
    </r>
  </si>
  <si>
    <r>
      <t xml:space="preserve">Термометар  со чаура (0 - 130 ) </t>
    </r>
    <r>
      <rPr>
        <vertAlign val="superscript"/>
        <sz val="11"/>
        <rFont val="Arial Narrow"/>
        <family val="2"/>
      </rPr>
      <t>0</t>
    </r>
    <r>
      <rPr>
        <sz val="11"/>
        <rFont val="Arial Narrow"/>
        <family val="2"/>
      </rPr>
      <t xml:space="preserve">С </t>
    </r>
  </si>
  <si>
    <r>
      <rPr>
        <i/>
        <sz val="11"/>
        <rFont val="Arial Narrow"/>
        <family val="2"/>
      </rPr>
      <t>Ф</t>
    </r>
    <r>
      <rPr>
        <sz val="11"/>
        <rFont val="Arial Narrow"/>
        <family val="2"/>
      </rPr>
      <t>18x1,5</t>
    </r>
  </si>
  <si>
    <r>
      <rPr>
        <i/>
        <sz val="11"/>
        <rFont val="Arial Narrow"/>
        <family val="2"/>
      </rPr>
      <t>Ф</t>
    </r>
    <r>
      <rPr>
        <sz val="11"/>
        <rFont val="Arial Narrow"/>
        <family val="2"/>
      </rPr>
      <t>22x1,5</t>
    </r>
  </si>
  <si>
    <r>
      <rPr>
        <i/>
        <sz val="11"/>
        <rFont val="Arial Narrow"/>
        <family val="2"/>
      </rPr>
      <t>Ф</t>
    </r>
    <r>
      <rPr>
        <sz val="11"/>
        <rFont val="Arial Narrow"/>
        <family val="2"/>
      </rPr>
      <t>28x1,5</t>
    </r>
  </si>
  <si>
    <r>
      <rPr>
        <i/>
        <sz val="11"/>
        <rFont val="Arial Narrow"/>
        <family val="2"/>
      </rPr>
      <t>Ф</t>
    </r>
    <r>
      <rPr>
        <sz val="11"/>
        <rFont val="Arial Narrow"/>
        <family val="2"/>
      </rPr>
      <t>35x1,5</t>
    </r>
    <r>
      <rPr>
        <sz val="11"/>
        <color indexed="8"/>
        <rFont val="Calibri"/>
        <family val="2"/>
      </rPr>
      <t/>
    </r>
  </si>
  <si>
    <r>
      <rPr>
        <i/>
        <sz val="11"/>
        <rFont val="Arial Narrow"/>
        <family val="2"/>
      </rPr>
      <t>Ф</t>
    </r>
    <r>
      <rPr>
        <sz val="11"/>
        <rFont val="Arial Narrow"/>
        <family val="2"/>
      </rPr>
      <t>42x1,5</t>
    </r>
  </si>
  <si>
    <r>
      <rPr>
        <i/>
        <sz val="11"/>
        <rFont val="Arial Narrow"/>
        <family val="2"/>
      </rPr>
      <t>Ф</t>
    </r>
    <r>
      <rPr>
        <sz val="11"/>
        <rFont val="Arial Narrow"/>
        <family val="2"/>
      </rPr>
      <t>54x1,5</t>
    </r>
  </si>
  <si>
    <t>Галванизирани цевки за топловодно греење,  предвидени само со дијаметри што одговараат на нормите, а изработени во согласност со  важечки национални стандарди :</t>
  </si>
  <si>
    <r>
      <rPr>
        <i/>
        <sz val="11"/>
        <rFont val="Arial Narrow"/>
        <family val="2"/>
      </rPr>
      <t xml:space="preserve">Ф </t>
    </r>
    <r>
      <rPr>
        <sz val="11"/>
        <rFont val="Arial Narrow"/>
        <family val="2"/>
      </rPr>
      <t>20</t>
    </r>
  </si>
  <si>
    <r>
      <rPr>
        <i/>
        <sz val="11"/>
        <rFont val="Arial Narrow"/>
        <family val="2"/>
      </rPr>
      <t xml:space="preserve">Ф </t>
    </r>
    <r>
      <rPr>
        <sz val="11"/>
        <rFont val="Arial Narrow"/>
        <family val="2"/>
      </rPr>
      <t>25</t>
    </r>
  </si>
  <si>
    <r>
      <rPr>
        <i/>
        <sz val="11"/>
        <rFont val="Arial Narrow"/>
        <family val="2"/>
      </rPr>
      <t xml:space="preserve">Ф </t>
    </r>
    <r>
      <rPr>
        <sz val="11"/>
        <rFont val="Arial Narrow"/>
        <family val="2"/>
      </rPr>
      <t>32</t>
    </r>
  </si>
  <si>
    <r>
      <rPr>
        <i/>
        <sz val="11"/>
        <rFont val="Arial Narrow"/>
        <family val="2"/>
      </rPr>
      <t xml:space="preserve">Ф </t>
    </r>
    <r>
      <rPr>
        <sz val="11"/>
        <rFont val="Arial Narrow"/>
        <family val="2"/>
      </rPr>
      <t>50</t>
    </r>
  </si>
  <si>
    <t xml:space="preserve">Испорака, транспорт и монтажа на терминални баланс вентили за вентил конвектори </t>
  </si>
  <si>
    <t>03</t>
  </si>
  <si>
    <t>ЕЛЕКТРИЧНИ ИНСТАЛАЦИИ</t>
  </si>
  <si>
    <t>Опис на работата</t>
  </si>
  <si>
    <t>За целокупната предвидена електична опрема важи или "слична".</t>
  </si>
  <si>
    <t>Предмерот е комплементарен со цртежите.</t>
  </si>
  <si>
    <t xml:space="preserve">A.1 Разводни табли </t>
  </si>
  <si>
    <t>Испорака и монтажа на слободно стоечки метални ормари од двапати декапиран лим обоен со соодветна боја  и истата да биде со заштита IP55 Rital (type PS), Schneider (type Prisma) или слично .</t>
  </si>
  <si>
    <t xml:space="preserve">Целокупната опрема наведена во описите да биде со приложен сертификат како и за самите разводни ормари да стои сертифицирана фирма. Во таблите да се остави резервен простор мин.30%. Во разводните табли да биде монтирана светилка со автономност од 1 час, комплетно обележување на каблите, како и влезните и излезните линии. Влезот на каблите да биде од долната страна. </t>
  </si>
  <si>
    <t>Во разводните табли да се наога следнава опрема:</t>
  </si>
  <si>
    <t xml:space="preserve">ГРТ </t>
  </si>
  <si>
    <t xml:space="preserve">1пар склопка  AS 250/R200A ,3P+N ,1000 A-S SELEKTIVNOST , T.I. ( 0,8-1) In , M.I.(5-10) In </t>
  </si>
  <si>
    <t>2пар Раставувач на моќност - носач на ножести осигурувачи F, монтажа на плоча 125/80А, комплет со 3 патрони 80А</t>
  </si>
  <si>
    <t>1пар Раставувач на моќност - носач на ножести осигурувачи F, монтажа на плоча 160/125А, комплет со 3 патрони 125А</t>
  </si>
  <si>
    <t>2пар Раставувач на моќност - носач на ножести осигурувачи F, монтажа на плоча 63/40А, комплет со 2 патрони 40А</t>
  </si>
  <si>
    <t>Пренапонска заштита:                                                  - 2 пар. одводници на пренапони, тип COMBITEC, класа B/C, со патрон VV275 L/N, In=40kA, Imax=80kA, Up&lt;1,8kV ili Up1,8kV                                                                  -1 пар. одводници на пренапони, тип COMBITEC, класа B/C, so patronсо патрон Up=1,8kV                                                   -1 пар. одводници на пренапони, тип COMBITEC SG50, класа B/C, на искриште</t>
  </si>
  <si>
    <t>1 авто.осигурачи 3 полен, кар. C 16А iC60N 16A/C 3P</t>
  </si>
  <si>
    <t xml:space="preserve"> Комплет со редни клеми , резервни шини за нижење , уводници за кабли , помошен материјал , според еднополни шеми и испорака на атест на за степен за заштита од производителот на опремата . </t>
  </si>
  <si>
    <t xml:space="preserve">За се вкупно </t>
  </si>
  <si>
    <t>pcs</t>
  </si>
  <si>
    <t>РТ C</t>
  </si>
  <si>
    <t xml:space="preserve">1пар склопка  AS 80/R63A ,3P+N ,1000 A-S SELEKTIVNOST , T.I. ( 0,8-1) In , M.I.(5-10) In </t>
  </si>
  <si>
    <t>20 авто.осигурачи 1 полен, кар. Б 10А iC60N 10A/B 1P</t>
  </si>
  <si>
    <t>60 авто.осигурачи 1 полен, кар. Б 16А iC60N 16A/B 1P</t>
  </si>
  <si>
    <t>РТ П</t>
  </si>
  <si>
    <t>23 авто.осигурачи 1 полен, кар. Б 10А iC60N 10A/B 1P</t>
  </si>
  <si>
    <t>РТ - М</t>
  </si>
  <si>
    <t xml:space="preserve">1пар склопка  AS 160/R100A ,3P+N ,1000 A-S SELEKTIVNOST , T.I. ( 0,8-1) In , M.I.(5-10) In </t>
  </si>
  <si>
    <t>2 авто.осигурачи 1 полен, кар. Б 10А iC60N 10A/B 1P</t>
  </si>
  <si>
    <t>5 авто.осигурачи 1 полен, кар. Б 16А iC60N 16A/B 1P</t>
  </si>
  <si>
    <t>2пар Раставувач на моќност - носач на ножести осигурувачи F, монтажа на плоча 125/63А, комплет со 3 патрони 63А</t>
  </si>
  <si>
    <t>РТ - ITC</t>
  </si>
  <si>
    <t xml:space="preserve">1пар склопка  AS 63/R40A ,3P+N ,1000 A-S SELEKTIVNOST , T.I. ( 0,8-1) In , M.I.(5-10) In </t>
  </si>
  <si>
    <t>10 авто.осигурачи 1 полен, кар. Б 16А iC60N 16A/B 1P</t>
  </si>
  <si>
    <t>1пар Раставувач на моќност - носач на ножести осигурувачи F, монтажа на плоча 63/40А, комплет со 3 патрони 40А</t>
  </si>
  <si>
    <t>РТ - ITP</t>
  </si>
  <si>
    <t xml:space="preserve">Надомест за реализација на приклучок со ЕВН: должина од ТС до броило (доколку се зема приклучок од постоечката ТС), </t>
  </si>
  <si>
    <t>кабел NYY-A 4x185+1x120</t>
  </si>
  <si>
    <t>м</t>
  </si>
  <si>
    <t>ангажирана моќност од kW</t>
  </si>
  <si>
    <t>kW</t>
  </si>
  <si>
    <t>Кабел приклучок од броило до ГРТ</t>
  </si>
  <si>
    <t xml:space="preserve">N2XH - 4x 120 + 1x95 mm2 </t>
  </si>
  <si>
    <t xml:space="preserve">N2XH - 4x 50 + 1x25 mm2 </t>
  </si>
  <si>
    <t xml:space="preserve">N2XH - 4x 25 + 1x16 mm2 </t>
  </si>
  <si>
    <t xml:space="preserve">N2XH - 3x6 mm2 </t>
  </si>
  <si>
    <t xml:space="preserve">N2XH - 5x6 mm2 </t>
  </si>
  <si>
    <t xml:space="preserve">Се подразбира набавка испорака, монтажа и пуштање во работа: </t>
  </si>
  <si>
    <t>Вкупно A 1.</t>
  </si>
  <si>
    <t xml:space="preserve">A2. Ел. Инсталации за осветлување </t>
  </si>
  <si>
    <t>Опис: Светилките и дадената опрема во предмерот се подразбира набавка испорака и монтажа, како и да биде комплетна со овесна опрема, спремна за пуштање во работа.</t>
  </si>
  <si>
    <t>Светилка ЛЕД 60х60. Куќиштето на светилката е изработено од алуминиум обоен во бела боја  и рефлекторот изработен од поликарбонат. Степен на механичка заштита IP20, IK03 , струјна класа II. Температура на боја 3000K, индекс на репродукција на бои  Ra &gt;80.  Ефикасност на светилката минимум 130lm/W, вкупен светлосен флукс на светилката минимум 4350 lm, моќност 38W. Работни саати 50000 во кои светлосниот флукс нема да опадне повеќе од 87%. Температурен опсег на работа 0 do +35°С</t>
  </si>
  <si>
    <t>psc</t>
  </si>
  <si>
    <t>Светилка ЛЕД 35х35. Куќиштето на светилката е изработено од алуминиум обоен во бела боја  и рефлекторот изработен од поликарбонат. Степен на механичка заштита IP20, IK03 , струјна класа II. Температура на боја 3000K, индекс на репродукција на бои  Ra &gt;80.  Ефикасност на светилката минимум 105lm/W, вкупен светлосен флукс на светилката минимум 2200 lm, моќност 21W. Работни саати 50000 во кои светлосниот флукс нема да опадне повеќе од 87%. Температурен опсег на работа 0 do +35°С</t>
  </si>
  <si>
    <t>Светилка ЛЕД 35х35. Куќиштето на светилката е изработено од алуминиум обоен во бела боја  и рефлекторот изработен од поликарбонат. Степен на механичка заштита IP20, IK03 , струјна класа II. Температура на боја 4000K, индекс на репродукција на бои  Ra &gt;80.  Ефикасност на светилката минимум 105lm/W, вкупен светлосен флукс на светилката минимум 3700 lm, моќност 35W. Работни саати 50000 во кои светлосниот флукс нема да опадне повеќе од 87%. Температурен опсег на работа 0 do +35°С</t>
  </si>
  <si>
    <t>Округла светилка ЛЕД 11W, 800lm, 3000K Куќиштето на светилката е изработено од поликарбонат. Степен на механичка заштита IP40, IK03 , струјна класа II. Температура на боја 4000K, индекс на репродукција на бои  Ra &gt;80.  Ефикасност на светилката минимум 109lm/W, вкупен светлосен флукс на светилката минимум 1200 lm, моќност 11W. Работни саати 50000 во кои светлосниот флукс нема да опадне повеќе од 90%. Температурен опсег на работа -20 do +40°С</t>
  </si>
  <si>
    <t>Водозаптивна светилка Светилка 35W Куќиштето на светилката е изработено од поликарбонат. Степен на механичка заштита IP66, IK03 , струјна класа II. Температура на боја 4000K, индекс на репродукција на бои  Ra &gt;80.  Ефикасност на светилката минимум 156lm/W, вкупен светлосен флукс на светилката минимум 5000 lm, моќност 35W. Работни саати 50000 во кои светлосниот флукс нема да опадне повеќе од 90%. Температурен опсег на работа -20 do +35°С</t>
  </si>
  <si>
    <t xml:space="preserve">Kабел во предмерот се подразбира набавка испорака и монтажа, положен делумно во кабелски регал и делумно во самогасиво пластично црево Ф20 кое е поставено на метални регали, отворање на плафонски шлиц во бетонска плоча за водење на кабел до светлки: </t>
  </si>
  <si>
    <t>N2XH - 3 x 1,5 mm2</t>
  </si>
  <si>
    <t>Ребрасто црево Ø 20mm</t>
  </si>
  <si>
    <t>Испитување и пуштање во работа</t>
  </si>
  <si>
    <t>Lump sum</t>
  </si>
  <si>
    <t>Вкупно A 2.</t>
  </si>
  <si>
    <t>A3.Eл. инсталација на јака стуја</t>
  </si>
  <si>
    <t>Демонтажа на постоечка опрема и кабли</t>
  </si>
  <si>
    <t>м2</t>
  </si>
  <si>
    <t>Опис: Дадената опрема во предмерот се подразбира набавка испорака и монтажа, како и да биде комплетна со овесна опрема, спремна за пуштање во работа.</t>
  </si>
  <si>
    <t>Приклучница за во зид монофазна</t>
  </si>
  <si>
    <t>Прекинувач за во зид</t>
  </si>
  <si>
    <t>Прекинувач наизменичен за во зид</t>
  </si>
  <si>
    <t xml:space="preserve">Kабел поставен во пластични самогасиви цевки и метални регали за разводни кутии и приклучници, кaблите да се водат по специфицирани траси во проект со сите елементи за фиксирање: </t>
  </si>
  <si>
    <t xml:space="preserve">N2XH - 3 x 2.5 mm2 </t>
  </si>
  <si>
    <t>N2XH - 5 x 2,5 mm2 М мф 16A</t>
  </si>
  <si>
    <t xml:space="preserve">ПНК заклопен регал RKS M 600, 400, 300, 200 i 100 x 60 mm, ОБО Беттерман или слично, позицијата подразбира држачи (US3,5,7 supports), монтирани на плафон и зид на растојание од 1,5 м со комплетна приклучна опрема, капак за затварање на регалот, и разделник на високи и ниски инсталации TSG 60 по потреба на позиција во зависност од количината на каблите во регалот. Напомена регалите да бидат слободни од едната страна по целата должина.  </t>
  </si>
  <si>
    <t>RKS M 600x60 mm</t>
  </si>
  <si>
    <t>RKS M 400x60 mm</t>
  </si>
  <si>
    <t>RKS M 200x60 mm</t>
  </si>
  <si>
    <t>Пластични парапетни канали WDK 60x130 mm во бела боја со преграда за водење на ниска исталација и инсталација за напојување вертикални и хоризонтални делови со кривини и крајни елементи.</t>
  </si>
  <si>
    <t>склопка во метално застаклено ормарче со натпис во случај на пожар скрши го стаклото и исклучи</t>
  </si>
  <si>
    <t xml:space="preserve">Набавка, испорака и монтажа на пластично самогасиво црево од ПНК регал со приклучно место. </t>
  </si>
  <si>
    <t>Пластично црево ф20</t>
  </si>
  <si>
    <t xml:space="preserve">Испитување и пуштање во работа </t>
  </si>
  <si>
    <t>Автоматси дизел генератор, за надворешна инсталација</t>
  </si>
  <si>
    <t xml:space="preserve"> - 200KW 250KVA Standby / 220KW 275KVA Prime</t>
  </si>
  <si>
    <t>power factor cos phi=0,8</t>
  </si>
  <si>
    <t>Номинален напон 400V/230V</t>
  </si>
  <si>
    <t>short circuit curent 3xIn</t>
  </si>
  <si>
    <t>1500min-1</t>
  </si>
  <si>
    <t>start system 12VDC 50Hz</t>
  </si>
  <si>
    <t xml:space="preserve">резервоар за гориво </t>
  </si>
  <si>
    <t>Трансвер преклопка 250А, комплет со конекција на бакарна шина од TS. , комплет со1UPS 3/3 400V PF=0.9 BATTERY 58' INTEGRATED, 3p, 15min автономија</t>
  </si>
  <si>
    <t xml:space="preserve">Изработка на армирано бетонски фундамент - подлога за електричен  агрегат генератор, со димензии 140х340х25 см  од МБ 30 водонепропусен, армиран во долна и горна зона со МАG 500/560 , +/- Q 503 (f8/10/100). Во пресметка да се земи покрај материјал за оплатирање и спремање на подлога од мешавина на дробен камен - тампон збиен до потреебна стисливост со димензии 200 х 400 со дебелина од 30 см поставен врз добро збиена земјана постелка. Завршно аб подлога за агрегатот да биде 12.5 см повисока од околниот терен.                                                                        -Потребен бетон МБ 30 - 1.19м3                       -Арматурна мрежа MAG Q 503 - 80 кг          -Тампон (збиена )                - 2.4 м3                   -Ископ на земја со набивање на постелица 8м2 х 0.425м= 3.4 м3    </t>
  </si>
  <si>
    <t>Траса и ископ на ров широк 0.4 m и длабок 0,8 m во земја од категорија III.</t>
  </si>
  <si>
    <t>Според графичката документација, должината на ровот изнесува L=8m.</t>
  </si>
  <si>
    <t>По поставување на каблите во ровот и протнување на каблите низ цевките, ровот се наполнува со чакал и песок се набива во слоеви од земја со дебелина од 20-25 cm. Да се постави упозорителна трака. Да се отстрани вишокот материјал. Позицијата ги вклучува сите неопходни работи,материјал и транспорт.</t>
  </si>
  <si>
    <t>Вкупно A 3.</t>
  </si>
  <si>
    <t>A.4 Заштита од напон на допир</t>
  </si>
  <si>
    <t>Опис: Дадената опрема во предмерот се подразбира набавка испорака и монтажа, како и да биде комплетна со приклучна опрема, спремна за пуштање во работа.</t>
  </si>
  <si>
    <t>Поцинкувана FeZn 30х4мм трака за заземјувач поставена во темели на објектот, како и во плоча (напомена лентата да биде заштитена во бетон во внатрешноста на објектот).  Накрсните плочки за спојување на траката да бидат предвидени во количината.</t>
  </si>
  <si>
    <t xml:space="preserve">Мерна кутија поставена на висина од 1,5 метар на надворешноста на објектот. </t>
  </si>
  <si>
    <t xml:space="preserve">Заземјувач од поцинкована цевка Ф50 со должина од 1,5м вкопна во земја на длабина од 1м. </t>
  </si>
  <si>
    <t>Материјал за поврзување на громобранското заземјување со 3 сонди на растојание од 1,5 м една од друга. Со комплетна опрема за повезување на сондите, ФеЗн лента помегу нив.</t>
  </si>
  <si>
    <t>Еквипотенцијална шина со приклучок на постоечкото заземјување.</t>
  </si>
  <si>
    <t>Мерење на овластена организација на заземјување и издавање на сертификат .</t>
  </si>
  <si>
    <t>Набавка и монтажа на стапест фаќач, изработен од алуминиум полн пресек со висина 3м</t>
  </si>
  <si>
    <t xml:space="preserve">                                                                                                         Вкупно A4 :</t>
  </si>
  <si>
    <t>A.5 Инсталација за панично светло</t>
  </si>
  <si>
    <t>Панична светилка 8W, ЛЕД од 300lm осветлување, автономија од 3 часа, на крај на автономијата мора до има миниум 200 lm, работа со сопствен извор на напојување кој се полни максимум за 24 часа. Гаранција од 5 години на комплетната светилка, како и на нивото на освтлености. Светилката да биде со тест копче, како и на предната страна да има сигнализација за нестанок на напојување - црвена боја.</t>
  </si>
  <si>
    <t xml:space="preserve">монтирано и испитано со  следната опрема </t>
  </si>
  <si>
    <t>* панична  светилка со натпис EXIT</t>
  </si>
  <si>
    <t>* панична  светилка со натпис насока</t>
  </si>
  <si>
    <t>Испорака  и  полагање на проводник N2XH 3 х 1,5 mm2 во метален регал, пластично самогасиво црево  за поврзување на паничните светилки.</t>
  </si>
  <si>
    <t>Испитување на комплетната инсталација и пуштање во работа</t>
  </si>
  <si>
    <t xml:space="preserve">                                                                    Вкупно A5.                                         </t>
  </si>
  <si>
    <t xml:space="preserve">                                                                    Вкупно A.                                         </t>
  </si>
  <si>
    <t xml:space="preserve">         Б. СЛАБОСТРУЈНИ ИНСТАЛАЦИИ</t>
  </si>
  <si>
    <t>Б.1 Инсталација за дојава на пожар</t>
  </si>
  <si>
    <t xml:space="preserve">Аналогно адресабилна ПП централа со две јамки
- две јамки кои подржуваат не помалку од 128 адреси по јамка 
- проширива до 8 јамки 
- самоадресирање и самоактивирање на сите елементи од централата
- можност за автоматска промена во 2 режими (ден и ноќен)
- можност за автоматски тест на детекторите
- можност за вмрежување до 30 ПП централи во "token-ring" мрежа за надминување несакани дефекти
-можност за вградлив PSTN дојавник за телефонска дојава на настаните од централата 
-можност за поврзување преку компјутерска LAN мрежа
- LCD дисплеј , функциски  копчиња и статусни LED сијалички                                                                                                                                                                                 
- сигнализација за пожарни настани и можност за дојава и итен повик дури и во случај на грешка на процесорската единица на линијата
- поддржува спојување на до 14 издвоени управувачки панели
- 3 надгледувани NAC излези за различни примени
- 1 NAC алармен излез, 1 NAC излез за грешка
- RS485 приклучок за издвоени управувачки панели
- можност за управување со централа за гасење преку RS485
- RS232 приклучок за програмирање преку компјутер
- пристап на 2 нивоа (според EN54)
- вградено напојување 27,6Vdc, 18 Ah
- поддржува Enea, Argus и Apollo протоколи
- EN54-2/EN54-4 сертификат
</t>
  </si>
  <si>
    <t xml:space="preserve">PSTN дојавник
- можност за дојава преку 2 надгледувани телефонски линии
- дојава на настаните од пп централата со користење на вообичаените дигитални протоколи за дојава на алармни настани (SIA , Contact ID)
- меморија за 8 аудио пораки                                                                                                                                          </t>
  </si>
  <si>
    <t xml:space="preserve">Напонски конвертор од 24 на 12VDC @1A
</t>
  </si>
  <si>
    <t xml:space="preserve">Огно отпорен ормар за ПП централа
- изработен од металенни плочки од легура на цинк- пластифициран во боја по каталог на RAL според спецификацијата
- огноотпорно стакло (T60) на вратата,
-вградена огноотпорна брава со цилиндер според  DIN-18250  норма со 3 клучеви
- сертифициран по EU стандард
- димензии 80x80x25 cm
</t>
  </si>
  <si>
    <t xml:space="preserve">Аналогно адресабилен оптичко-термички ПП детектор  со вграден изолатор на куса врска со Inim протокол
- можност за автоматско адресирање од ПП централата  
- можност за рачно адресирање од ПП централата 
- можност за конфигурација на осетливоста на детекторите посебно за дневен и ноќен режим
- вграден изолатор на куса врска
- можност за избор на осетливоста на детекторот и модот на работа од далечина преку централата
- напреден дизајн на оптичката комора, заштита од пречки, двојна заштита од прашина и инсекти, заштитна мрежа со ултрамали отвори (500µm)
- тробојна ЛЕД со видливост од 360° 
</t>
  </si>
  <si>
    <t xml:space="preserve">Подножје за ПП детектор 
- содржи контактна плочка која го осигурува континуитетот на јамката во случај на одстранување на некој детектор 
</t>
  </si>
  <si>
    <t xml:space="preserve">Адресабилен рачен јавувач со вграден изолатор на куса врска, со ресетабилен елемент со пластичен клуч, црвена боја, inim протокол 
- предупредувачко знаменце и ЛЕД за потврда на активација
- со ресетабилен елемент со пластичен клуч (во комплетот) 
- можност за проверка од панелот за состојба на јавувачот 
- повеќектатна употреба, нема потреба за менување стакло
- вграден изолатор на куса врска 
</t>
  </si>
  <si>
    <t xml:space="preserve">Влезно излезен модул со вграден изолатор на куса врска 
- 1 надгледуван влез, 1 надгледуван напонски излез  и  1 релеен безнапонски излез 
</t>
  </si>
  <si>
    <t xml:space="preserve">Дозна за надградна монтажа на Inim управувачките модули, со димензии 100x100 x 50mm
</t>
  </si>
  <si>
    <t xml:space="preserve">Аналогно адресабилна ПП сирена со вграден изолатор на куса врска, Inim протокол 
- се напојува од јамката
- со IP67 заштита, погодна и за надворешна монтажа 
</t>
  </si>
  <si>
    <t xml:space="preserve">Аналогно адресабилна ПП сирена со трепкачко светло со вграден изолатор на куса врска, Inim протокол 
- се напојува од јамката
- со IP67 заштита, погодна и за надворешна монтажа 
</t>
  </si>
  <si>
    <t xml:space="preserve">Батерија 12V,18Ah
- максимална струја при полнење не повисока од 5,4 A
- затворена , без посебно одржување 
</t>
  </si>
  <si>
    <t xml:space="preserve">Ситни неспецифицирани материјали 
- типли, штрафови, везици, конектори, клеми, дозни , и сл .. </t>
  </si>
  <si>
    <t xml:space="preserve">Книга за редовни проверки на Против Пожарниот систем 
</t>
  </si>
  <si>
    <t xml:space="preserve">Кабел JEB-H(St)H FE180 E30-E90 1x2x0,8
-  Без халогенски кабел за ПП инсталации со заштитна електростатичка алуминиумска фолија, со подобрени перфоманси при горење да ја задржи електро пропустливоста од 30 до 90 минути , црвена боја 
</t>
  </si>
  <si>
    <t>Вкупно Б1 :</t>
  </si>
  <si>
    <t>Б.2 Инсталација за видеонадзор</t>
  </si>
  <si>
    <t xml:space="preserve">5MP IP IR MFZ куполна камера
- резолуција 2592x1944@30fps
- моторзиран варифокален објектив (f=3.0mm - 13,5 mm, F1.4 - 3.2), DC iris
- динамички опсег 120dB (True WDR)
- осветлување IR LED 30m
- компресија H.264, M-JPEG, H.265
- Напојување 12 VDC, PoE (9,5W потрошувачка)
- Протоколи за комуникација: DirectIP, IDIS (Onvif Profile S)
- поддржува micro SD/SDHC/SDXC (512 GB, Smart Failover)
- Alarm I/O
- комуникациска порта 100MB Ethernet RJ45
- 3-axis дизајн за инсталација
- работна температура -10°C ~ 55°C
- NDAA Compliance
</t>
  </si>
  <si>
    <t xml:space="preserve">Сервер за инсталација на софтвер за интеграција на безбедносните системи, со следнава минимална конфигурација
- Процесор:  Минимум CPU: 6 јадра, 3.4GHz, 12MB Cache
- Максимум: 80W потрошувачка на процесорот
- Рам меморија: Минимум 32GB
- Тврд диск: Минимум 2 x 480GB SSD Mixed Use или еквивалентно.
- Минимум 2 x 1TB HDD Mixed Use или еквивалентно.
- Дискови со назнака READ Intensive нема да бидат прифатени.
- Контролер за дискови: мин. RAID 10 controller
- Мрежно поврзување: 2x 1Gbit network, RJ45
- Напојување: min. 500W
- Тастатура и глувче: Минимум Wired Keyboard од истиот производител,   
- Минимум Optical Mouse од истиот производител
- Формат на куќуште мах. 1U Rack Mount
- Оперативен систем Windows server 2019 
- Други карактеристики: Шини за монтирање да бидат испорачани заедно со серверот.
- Компонентите во серверот да бидат од ист производител како и серверот.
</t>
  </si>
  <si>
    <t xml:space="preserve">LED Монитор 43"
- 24/7 работа
- 4К резолуција
- со 1 дисплеј порт, 2 HDMI, 1 VGA и 1 x RS232 (in/out)
- видео Стандард : PAL, NTSC
- Brightness : 450 cd, m², Contrast Ratio: 3000:1, Number of Colours : 1,070 million, Response Time : 5 ms
- Звучници: 2 x 5 W
- со вклучен држач за ѕид, HDMI кабел и далечински управувач
- MTBF at 25° C : &gt; 50,000 часови
- работна температура: 0 °C ~ +40 °C, влажност: &lt; 90%
</t>
  </si>
  <si>
    <t>Мрежен LAN кабел со 4 парици, тип категорија 6 Cat.6 S/UTP
- со посебнна изолација од алуминиумсак фолија
- со комбинирана изолација
ПРОИЗВОДИТЕЛ: (генерички)
ТИП КАКО:  UTP Cat6</t>
  </si>
  <si>
    <t>Напоен кабел 3 x 0,75 mm2, бела боја
ПРОИЗВОДИТЕЛ: (генерички)
ТИП КАКО: 3x0,75 mm3</t>
  </si>
  <si>
    <t>Програмирање, подесување и  пуштање во работа на мрежен снимач
- поставување на полица во 19“ монтажен rack ормар, вклучување и пријавување на мрежа
- пристап преку мрежен интерфејс, пријавување на камерите
- подесување на параметрите за снимање и алармните реакции за секоја камера</t>
  </si>
  <si>
    <t>Вкупно Б2 :</t>
  </si>
  <si>
    <t>UPS 10kVA, 230AC/230AC, 50Hz
- моќност на уредот: 8kW / 10kVA
- номинален влезен напон: 220V, 230, 240 VAC
- опсег на влезен напон: 1° 160 – 280 VAC (при целосно оптоварување)
- влезна фреквенција: 45 – 65 Hz автоматско - селективно
- Влезен фактор на моќност: при целосно оптоварување &gt;0,95
- фактор на моќност на уредот: 0,8
- излезен напон: 230V (стандардно), 220, 240
VAC (може да се избере)
- форма на излезен напон: синусоидален
- Регулација на излезен напон: ±1% статична,
±5% динамична
- ефикасност: 92% при целосно оптоварување
- излезна фреквенција: 50 или 60 Hz +/- 0,1 Hz
- Автоматски избор на фреквенција: Да
- Внатрешен рачен и автоматски бајпас: Да
- страдаат од преоптоварувања:
1° 105% трајно преоптоварување
2° 125% за 1 мин
3° 150% за 30 секунди
- искривување на излезен напон THDU: &lt;3%
- фактор на сртот: 3:1</t>
  </si>
  <si>
    <t>време на полнење на батеријата: &lt;3 часа за 90% полнење
- време на префрлување од мрежа на батерии: 0ms
- Димензии на уредот (мм): 432х263х736
- Тежина на уредот: 110,91 kg
- Решетка – кула конвертибилен уред: Да, зафаќа 6U
простор во решетката
- Можност за додавање на надворешни батерии
да се прошири автономијата: Да
- Надворешен пакет батерии: SURT192XLBP, ја продолжува основната автономија на уредот за околу 1 час на
70% оптоварување
- Димензии и маса на надворешен пакет батерии:
130x432x660; 90,91 кг
- порти за пречки: DB-9 RS-232, RJ-45 10/100 Base-
Т, Smart-Слот
- Излезни врски: (1) Тврда жица 3-жица (H N + G),
(4) IEC 320 C13, (4) IEC 320 C19, (4) IEC Jumpers
- Влезни врски: Хард жица 3 жица (1PH+N+G)
Цврста жица 5-жица (3PH + N + G)
- Препорачан пресек на кабел: 16 mm2 x 3,
еднофазен / 16 mm2 x 5, трифазен
- Интегрирана карта за следење со температура
сензор: AP9619 – далечинско следење и контрола
на секој поединечен UPS уред со директно поврзување на мрежата (вклучува софтвер и корисник
инструкција)
- сертификати и стандарди: C-tick, CE, EN 50091-1, EN
50091-2, EN 55022 Класа А, EN 60950, EN 61000-3-
2, ГОСТИН, ТУКА
- Дисипација на топлина: 2.216 BTU/h
- Ослободување од RoHS 7b: Да</t>
  </si>
  <si>
    <t>Вкупно Б3 :</t>
  </si>
  <si>
    <t>Набавка испорака и монтажа на мрежен контролер за контрола на пристап со 4 Wiegand влезови за читачи, LAN приклучок, 4 релејни излези: максимум 30 VDC / 5 A,4 надгледувани аналогни влеза.</t>
  </si>
  <si>
    <t>Набавка испорака и монтажа на куќиште за сместување на  главен контролер, комплет со напојувања.</t>
  </si>
  <si>
    <t>Набавка испорака и монтажа на резервна батерија
12 V / 7 Ah</t>
  </si>
  <si>
    <t>Набавка испорака и монтажа на читач на картички,
Mifare.</t>
  </si>
  <si>
    <t>Набавка испорака и монтажа на електрична брава за врата 12V со fault safe функција (online)</t>
  </si>
  <si>
    <t>Набавка и испорака на безконтактни Mifare идентификациски картички.</t>
  </si>
  <si>
    <t>Испорака на лиценца за софтвер за менаџирање на контролиран пристап за 19 врати, еден клиент комјутер.</t>
  </si>
  <si>
    <t>Набавка испорака и монтажа на терминал за регистрација на работно време тип: Ether TRAX+G со LCD графички екран, меоморија 512 KB, вградена батерија за 3 часа, вградена Ethernet картичка, вграден читач на безконтакти (proximity 125 Khz) карички, Ethernet: RJ45 connector 10BaseT. Backup battery capacity: 550mAH Memory: 512 KB SRAM (480kb for file system) for 14 000 transactions, 256KB flash for O.S. and reloadable custom firmware, 32KB bootloader. Internal reader: Proximity 125 KHz, Mifare, Legic.</t>
  </si>
  <si>
    <t>Набавка испорака и монтажа на  Напојна едница
12V/2A</t>
  </si>
  <si>
    <t>Испорака, инсталација на софтвер MICRO TIME</t>
  </si>
  <si>
    <t>Набавка и испорака персонален компјутер соодветен за непречена работа на системот за контролиран пристап комплет со содветен капацитет на хард дискови, мрежна картичка, лиценциран оперативен софтвер, 24 инчен монитор, маус и тастатура</t>
  </si>
  <si>
    <t>Набавка, испорака и полагање на кабел тип H05VVF
2x0.75mm2, делумно на перфориран носач на кабел, делумно  во ПВЦ гибливо црево.</t>
  </si>
  <si>
    <t>мет</t>
  </si>
  <si>
    <t>Обука на врабитени по официјално пуштање во работа</t>
  </si>
  <si>
    <t>Вкупно :</t>
  </si>
  <si>
    <t>Инсталација на копјутерски приклучници</t>
  </si>
  <si>
    <t>Кабел FTP 4x2x0,6/cat6А</t>
  </si>
  <si>
    <t xml:space="preserve"> RJ45 комплет со дозна</t>
  </si>
  <si>
    <t>Набавка, испорака и полагање на фибер оптички кабел тип, multi mode OM3, 50/125, 12FO</t>
  </si>
  <si>
    <t>Rack ормар метален 42U - 800x800mm, опремен со              1 пар. - patch panel FO - опремен со 6 DUPLEX SC МM приклучници 1U                                                                    1 пар. - patch panel FO - опремен со 12 DUPLEX SC МM
приклучници 1U                                                                    6 пар. - patch panel Cat.6 - Опремен со 24 RJ45cat6 FTP приклучници 1U                                                                    1 пар. - patch panel Cat.6 - Опремен со 16 RJ45cat6 FTP приклучници 1U                                                                  11 пар. -  19" панел за организирање на кабли со 2 оски,1U  2 пар - напојна единица 6х 2Р+Е приклучници со индикатор  2 пар - полици                                                                      1 пар - вентилаторска единица со термостат                              За се комплетно спремно за работа се плаќа по број.</t>
  </si>
  <si>
    <t>комплет</t>
  </si>
  <si>
    <t>Телефонска централа дизајниран да обезбеди централизирано решение за комуникациските потреби на деловните субјекти, апаратот за IP PBX од серијата UCM6200 ги комбинира функциите за глас, видео, податоци и мобилност од типот на претпријатието во решение кое лесно се управува.UCM6202 поддржува до 500 корисници и 50/75 истовремени повици
Автоматско откривање и нулта конфигурација на крајните точки на Grandstream SIP
Интегрирани 2 PSTN багажник FXO порти, 2 аналогни телефонски FXS порти со можност за спас и до 50 SIP багажни сметки
Гигабитни мрежни порти со интегрирани PoE, USB, SD картичка
Поддржува до 5-ниво IVR (интерактивен гласовен одговор)
Вграден сервер за снимање повици; снимки достапни преку веб-кориснички интерфејс
Вградени записи со детали за повици (CDR) за следење на користењето на телефонот по линија, датум, итн.
Поддржува повеќејазичен авто-придружник и ред за повици за ефикасно справување со дојдовните повици
Најсилна можна безбедносна заштита користејќи шифрирање SRTP, TLS и HTTPS
Поддржува која било крајна точка на SIP видео што користи кодеци H.264, H.263 или H.263+</t>
  </si>
  <si>
    <t>Телефон едноставен за користење IP телефон за мали до средни бизниси (SMB) и домашни канцеларии, базиран на Linux располага со една SIP сметка, до 2 појавувања на повици и 3 меки копчиња што се програмираат XML. 132×48 LCD екран создава јасен приказ за лесно гледање. Дополнителните функции како што се портите со двојна префрлување 10/100 Mbps, поддршката за повеќе јазици, поддршката за електронски Hook Switch за слушалки на Plantronics, чекање повик и конференции во 3 насоки овозможуваат GXP1610 да биде висококвалитетен, лесен за користење и доверлив IP телефон.</t>
  </si>
  <si>
    <t>Забелешка: активната опрема не е дел од овој проект.</t>
  </si>
  <si>
    <t>Завршни работи и предавање на објектот</t>
  </si>
  <si>
    <t>По завршување на работите на горенаведените инсталации, изведувачот е должен да изврши:
- крпење на ѕидови на места каде што минуваат инсталации.
- отстранување на можни технички и естетски грешки во инсталациите кои се изведуваат во објектот
- чистење на просториите од шут и изнесување надвор од објектот.
По завршувањето на увидот на извршените работи, извршете ги сите тестови што ги бараат прописите, како што се:
- мерење на отпорот на изолација на кабли, електрична опрема и
индивидуални уреди и комплетни инсталации,
- тестирање на функционалноста на поединечни уреди и опрема, како и функционалноста на целата инсталација,
- тестирање на заштита од напон на допир во инсталацијата,
- мерење на падови на напон на потрошувачки приклучок
- мерење на минливи отпори на заземјување и слично.</t>
  </si>
  <si>
    <t>По извршените мерења, изведувачот ќе креира протокол и ќе ги достави до Инвеститорот сите потребни сертификати заедно со верификацијата на добиените вредности.
Изведувачот е должен да даде писмена гаранција за сите извршени работи и вградениот материјал што го набавил за потребите на оваа инсталација согласно важечките прописи и постоечките договорни обврски.Издавање на сите потребни инструкции за одржувањето</t>
  </si>
  <si>
    <t>За време на изведбата, задолжително да се внеста сите измени во проектот. Промените мора да бидат потврдени од изведувач и надзорениот орган.</t>
  </si>
  <si>
    <t>РЕКАПИТУЛАР :</t>
  </si>
  <si>
    <t>A Јакострујни инсталации</t>
  </si>
  <si>
    <t>Б. Слабострујни инсталации</t>
  </si>
  <si>
    <t>ВКУПНО ден :</t>
  </si>
  <si>
    <t>ПРЕДМЕР ПРЕСМЕТКА ЗА ЕЛЕКТРИКА УПРАВНА ЗГРАДА</t>
  </si>
  <si>
    <r>
      <t>Напомена:</t>
    </r>
    <r>
      <rPr>
        <sz val="11"/>
        <rFont val="Arial Narrow"/>
        <family val="2"/>
      </rPr>
      <t xml:space="preserve"> Сите позиции земени се со набавка,транспорт,монтажа на материјал и опрема,комплетирање на поедини инсталации,комплет со сиот помошен материјал спремни за ставање под напон.  </t>
    </r>
  </si>
  <si>
    <t xml:space="preserve">
ед. мера</t>
  </si>
  <si>
    <t xml:space="preserve">
количина</t>
  </si>
  <si>
    <t xml:space="preserve">
Ед. Цена</t>
  </si>
  <si>
    <t xml:space="preserve">
Вк.цена</t>
  </si>
  <si>
    <t>А. ЈАКА СТРУЈА</t>
  </si>
  <si>
    <t xml:space="preserve">Во рамките на предметниот ров се поставени: 1x HDPE цевки Ø110 mm во должина од 8 m </t>
  </si>
  <si>
    <t>Вкупно Б :</t>
  </si>
  <si>
    <t>Пренапонска заштита:                                                                                             - 2 пар. одводници на пренапони, тип COMBITEC, класа B/C, со патрон VV275 L/N, In=40kA, Imax=80kA, Up&lt;1,8kV ili Up1,8kV                                                                  -1 пар. одводници на пренапони, тип COMBITEC, класа B/C, so patronсо патрон Up=1,8kV                                                                                            -1 пар. одводници на пренапони, тип COMBITEC SG50, класа B/C, на искриште</t>
  </si>
  <si>
    <t>Пренапонска заштита:                                                                                                   - 2 пар. одводници на пренапони, тип COMBITEC, класа B/C, со патрон VV275 L/N, In=40kA, Imax=80kA, Up&lt;1,8kV ili Up1,8kV                                                                  -1 пар. одводници на пренапони, тип COMBITEC, класа B/C, so patronсо патрон Up=1,8kV                                                                                            -1 пар. одводници на пренапони, тип COMBITEC SG50, класа B/C, на искриште</t>
  </si>
  <si>
    <t>Држачна трака на кровен покрив</t>
  </si>
  <si>
    <t>ОПШТИ НАПОМЕНИ</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</si>
  <si>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</si>
  <si>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 xml:space="preserve">Сите позиции од предмерот подразбираат изведба на секоја позицира од работите во сѐ според цртежите, техничкиот опис, предмерот, статичката пресметка, деталите и упатствата од надзорниот орган. Материјалите кои се вградуваат мора да бидат квалитетни и да одговараат на техничките прописи и стандарди. Сите вградени позиции и системи се комплетни и спремни за употреба.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</si>
  <si>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</si>
  <si>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 xml:space="preserve">Во сите позиции на припремни работи, демонтажа и рушење и градежно занаетчиски работи не се влезени евентуалните градежни интервенции произлезени од поставување на нови и надградба на постоечките инсталации во објектот. Соодветните позиции (доколку ги има) ќе се третираат во предмерите на соодветните фази.
</t>
  </si>
  <si>
    <t xml:space="preserve">Пред изведба на работите Изведувачот е задолжен да направи увид на лице место. При изведба на работите да се проверат сите референтни мерки на постоечките објекти. Доколку во тек на градба затекнатата состојба на постоечките објекти се разликува од проектната документација, да се усогласат засегнатите позиции.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</si>
  <si>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</si>
  <si>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Инвеститорот/Крајниот корисник/Општината.                                                                                                                                               </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</si>
  <si>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</si>
  <si>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</si>
  <si>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</si>
  <si>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</si>
  <si>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Изведувачот има обврска на сопствен трошок да изврши набавка, транспорт и поставување на информативна табла изработена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Инвеститорот.Таблата треба да биде изработена од цврст материјал со минимална димензија 150х200см.</t>
  </si>
  <si>
    <t>Изведувачот има обврска на сопствен трошок да обезбеди услови за непречена работа на надзорниор орган (канцелариски простор со минимум површина на работен простор 6 м²; со клима уред, работна маса, столче)</t>
  </si>
  <si>
    <t xml:space="preserve">1.2 ОСНОВЕН ПРОЕКТ ЗА РЕКОНСТРУКЦИЈА НА УПРАВНА ЗГРАДА, ГРАНИЧЕН ПРЕМИН ДЕВЕ БАИР, ОПШТИНА КРИВА ПАЛАНКА 
</t>
  </si>
  <si>
    <r>
      <t xml:space="preserve">Демонтажа на постоечки прозорец на </t>
    </r>
    <r>
      <rPr>
        <b/>
        <sz val="11"/>
        <rFont val="Arial Narrow"/>
        <family val="2"/>
      </rPr>
      <t>приземје</t>
    </r>
    <r>
      <rPr>
        <sz val="11"/>
        <rFont val="Arial Narrow"/>
        <family val="2"/>
      </rPr>
      <t xml:space="preserve"> од управна зграда со димензии 105/192, П=75см од ѕид=постоечки д=25см;                                           </t>
    </r>
    <r>
      <rPr>
        <i/>
        <sz val="11"/>
        <rFont val="Arial Narrow"/>
        <family val="2"/>
      </rPr>
      <t>*Напомена: Демонтираната столарија/браварија да биде транспортирана и одложена до место одредено од страна на инвеститорот/надзорот.</t>
    </r>
    <r>
      <rPr>
        <sz val="11"/>
        <rFont val="Arial Narrow"/>
        <family val="2"/>
      </rPr>
      <t xml:space="preserve">                          Набавка, транспорт и монтажа на еднокрилен алуминиумски прозорец со термоизолационен систем од Ufr≤1.4W/(m²k), застаклени со двослоен стакло-пакет 6+16+4, Ug≤1.4W/(m²k), со димензии 105/140+52, П=75см, на ѕид=постоечки + нова фасада ≈10см = 35см</t>
    </r>
    <r>
      <rPr>
        <sz val="12.3"/>
        <rFont val="Arial Narrow"/>
        <family val="2"/>
      </rPr>
      <t xml:space="preserve">
</t>
    </r>
    <r>
      <rPr>
        <b/>
        <sz val="12.3"/>
        <rFont val="Arial Narrow"/>
        <family val="2"/>
      </rPr>
      <t>ПОЗ 1</t>
    </r>
  </si>
  <si>
    <r>
      <t xml:space="preserve">Демонтажа на постоечка еднокрилна врата со фиксен прозорец на </t>
    </r>
    <r>
      <rPr>
        <b/>
        <sz val="11"/>
        <rFont val="Arial Narrow"/>
        <family val="2"/>
      </rPr>
      <t>приземје</t>
    </r>
    <r>
      <rPr>
        <sz val="11"/>
        <rFont val="Arial Narrow"/>
        <family val="2"/>
      </rPr>
      <t xml:space="preserve"> од управна зграда со димензии 90/210 и 105/192, П=75см од ѕид=постоечки д=25см;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алуминиумска врата со термоизолационен систем од Ufr≤1.4W/(m²k), застаклени со двослоен стакло-пакет 6+16+4, Ug≤1.4W/(m²k), со димензии 100/215+52 и 2 фиксни крила по 40см на ѕид=0  </t>
    </r>
    <r>
      <rPr>
        <sz val="12.3"/>
        <rFont val="Arial Narrow"/>
        <family val="2"/>
      </rPr>
      <t xml:space="preserve">
</t>
    </r>
    <r>
      <rPr>
        <b/>
        <sz val="12.3"/>
        <rFont val="Arial Narrow"/>
        <family val="2"/>
      </rPr>
      <t>ПОЗ 1.1</t>
    </r>
  </si>
  <si>
    <r>
      <t xml:space="preserve">Демонтажа на постоечка еднокрилна врата со помошен фиксен прозор на </t>
    </r>
    <r>
      <rPr>
        <b/>
        <sz val="11"/>
        <rFont val="Arial Narrow"/>
        <family val="2"/>
      </rPr>
      <t>приземје</t>
    </r>
    <r>
      <rPr>
        <sz val="11"/>
        <rFont val="Arial Narrow"/>
        <family val="2"/>
      </rPr>
      <t xml:space="preserve"> од управна зграда со димензии 70/210 и 75/192, П=75см од ѕид=постоечки д=25см;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алуминиумска врата со помошно фиксно крило со термоизолационен систем од Ufr≤1.4W/(m²k), застаклени со двослоен стакло-пакет 6+16+4, Ug≤1.4W/(m²k), со димензии 105+30/215+52, на ѕид=постоечки + нова фасада ≈10см = 35см
</t>
    </r>
    <r>
      <rPr>
        <b/>
        <sz val="11"/>
        <rFont val="Arial Narrow"/>
        <family val="2"/>
      </rPr>
      <t>ПОЗ 3</t>
    </r>
  </si>
  <si>
    <r>
      <t xml:space="preserve">Демонтажа на постоечки прозорец во </t>
    </r>
    <r>
      <rPr>
        <b/>
        <sz val="11"/>
        <rFont val="Arial Narrow"/>
        <family val="2"/>
      </rPr>
      <t>подрум</t>
    </r>
    <r>
      <rPr>
        <sz val="11"/>
        <rFont val="Arial Narrow"/>
        <family val="2"/>
      </rPr>
      <t xml:space="preserve"> од управна зграда со димензии 105/170, П=80см од ѕид=постоечки д=35см;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еднокрилен алуминиумски прозорец со термоизолационен систем од Ufr≤1.4W/(m²k), застаклени со двослоен стакло-пакет 6+16+4, Ug≤1.4W/(m²k), со димензии 105/170, П=80см, на ѕид=постоечки + нова фасада ≈10см = 45см
</t>
    </r>
    <r>
      <rPr>
        <b/>
        <sz val="11"/>
        <rFont val="Arial Narrow"/>
        <family val="2"/>
      </rPr>
      <t>ПОЗ 5</t>
    </r>
  </si>
  <si>
    <r>
      <t xml:space="preserve">Демонтажа на постоечки трокрилен прозорец на </t>
    </r>
    <r>
      <rPr>
        <b/>
        <sz val="11"/>
        <rFont val="Arial Narrow"/>
        <family val="2"/>
      </rPr>
      <t>приземје</t>
    </r>
    <r>
      <rPr>
        <sz val="11"/>
        <rFont val="Arial Narrow"/>
        <family val="2"/>
      </rPr>
      <t xml:space="preserve"> од управна зграда со димензии 315/192, П=75см од од ѕид=постоечки д=25см;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двокрилен алуминиумски прозорец со две фиксни крила со термоизолационен систем од Ufr≤1.4W/(m²k), застаклени со двослоен стакло-пакет 6+16+4, Ug≤1.4W/(m²k), со димензии 315/192, П=75см, на ѕид=постоечки + нова фасада ≈10см = 35см
</t>
    </r>
    <r>
      <rPr>
        <b/>
        <sz val="11"/>
        <rFont val="Arial Narrow"/>
        <family val="2"/>
      </rPr>
      <t>ПОЗ 2</t>
    </r>
  </si>
  <si>
    <r>
      <t xml:space="preserve">Демонтажа на постоечка еднокрилна врата на </t>
    </r>
    <r>
      <rPr>
        <b/>
        <sz val="11"/>
        <rFont val="Arial Narrow"/>
        <family val="2"/>
      </rPr>
      <t>приземје</t>
    </r>
    <r>
      <rPr>
        <sz val="11"/>
        <rFont val="Arial Narrow"/>
        <family val="2"/>
      </rPr>
      <t xml:space="preserve"> од управна зграда со димензии 100/210 од ѕид=постоечки д=25см;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алуминиумска врата со термоизолационен систем од Ufr≤1.4W/(m²k), застаклени со двослоен стакло-пакет 6+16+4, Ug≤1.4W/(m²k), со димензии 100/215+52, на ѕид=постоечки + нова фасада ≈10см = 35см
</t>
    </r>
    <r>
      <rPr>
        <b/>
        <sz val="11"/>
        <rFont val="Arial Narrow"/>
        <family val="2"/>
      </rPr>
      <t>ПОЗ 7</t>
    </r>
  </si>
  <si>
    <r>
      <t xml:space="preserve">Демонтажа на постоечка еднокрилна врата на </t>
    </r>
    <r>
      <rPr>
        <b/>
        <sz val="11"/>
        <rFont val="Arial Narrow"/>
        <family val="2"/>
      </rPr>
      <t>подрум</t>
    </r>
    <r>
      <rPr>
        <sz val="11"/>
        <rFont val="Arial Narrow"/>
        <family val="2"/>
      </rPr>
      <t xml:space="preserve"> од управна зграда со димензии 90/210 од ѕид=постоечки д=35см;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90/210 за ѕид д=35см, обложена со СРЛ фолија, со исполна од саќе. Со оков и брава вградени во самото крило. 
</t>
    </r>
    <r>
      <rPr>
        <b/>
        <sz val="11"/>
        <rFont val="Arial Narrow"/>
        <family val="2"/>
      </rPr>
      <t>ПОЗ 8</t>
    </r>
  </si>
  <si>
    <r>
      <t xml:space="preserve">Демонтажа на постоечка двокрилна врата во </t>
    </r>
    <r>
      <rPr>
        <b/>
        <sz val="11"/>
        <rFont val="Arial Narrow"/>
        <family val="2"/>
      </rPr>
      <t>подрум</t>
    </r>
    <r>
      <rPr>
        <sz val="11"/>
        <rFont val="Arial Narrow"/>
        <family val="2"/>
      </rPr>
      <t xml:space="preserve"> од управна зграда со димензии 156/250, од ѕид=постоечки д=35см;                                                                                      </t>
    </r>
    <r>
      <rPr>
        <b/>
        <sz val="11"/>
        <rFont val="Arial Narrow"/>
        <family val="2"/>
      </rPr>
      <t xml:space="preserve">ПОЗ ПП   </t>
    </r>
    <r>
      <rPr>
        <sz val="11"/>
        <rFont val="Arial Narrow"/>
        <family val="2"/>
      </rPr>
      <t xml:space="preserve">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на материјал, изработка,транспорт и монтирање на еднокрилна противпожарна врата ПП (ппв) со димнезии 156/250 см на ѕид=постоечки + нова фасада ≈10см = 45см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ПОЗ ПП2</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</si>
  <si>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70/210,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Набавка, транспорт и монтажа на еднокрилна собна медијапанска врата 70/210 за ѕид д=10см, обложена со СРЛ фолија, со исполна од саќе. Со оков и брава вградени во самото крило.                                      
</t>
    </r>
    <r>
      <rPr>
        <b/>
        <sz val="11"/>
        <rFont val="Arial Narrow"/>
        <family val="2"/>
      </rPr>
      <t>ПОЗ 11</t>
    </r>
  </si>
  <si>
    <r>
      <t xml:space="preserve">Демонтажа на постоечка двокрилна врата во </t>
    </r>
    <r>
      <rPr>
        <b/>
        <sz val="11"/>
        <rFont val="Arial Narrow"/>
        <family val="2"/>
      </rPr>
      <t>подрум</t>
    </r>
    <r>
      <rPr>
        <sz val="11"/>
        <rFont val="Arial Narrow"/>
        <family val="2"/>
      </rPr>
      <t xml:space="preserve"> од управна зграда со димензии 245/250, од ѕид=постоечки д=35см;                                                                                       </t>
    </r>
    <r>
      <rPr>
        <b/>
        <sz val="11"/>
        <rFont val="Arial Narrow"/>
        <family val="2"/>
      </rPr>
      <t xml:space="preserve">ПОЗ 10     </t>
    </r>
    <r>
      <rPr>
        <sz val="11"/>
        <rFont val="Arial Narrow"/>
        <family val="2"/>
      </rPr>
      <t xml:space="preserve">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на материјал, изработка,транспорт и монтирање на еднокрилна противпожарна врата ПП (ппв) со димнезии 245/250 см на ѕид=постоечки + нова фасада ≈10см = 45см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 xml:space="preserve">ПОЗ ПП1   </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</si>
  <si>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88/210,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80/210 на нов ѕид д=10см, обложена со СРL фолија, со исполна од саќе и поправака доколку има оштетувања. Со оков и брава вградени во самото крило.                                      
</t>
    </r>
    <r>
      <rPr>
        <b/>
        <sz val="11"/>
        <rFont val="Arial Narrow"/>
        <family val="2"/>
      </rPr>
      <t>ПОЗ 14</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</si>
  <si>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90/210,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90/210 за ѕид д=10см, обложена со СРL фолија, со исполна од саќе. Со оков и брава вградени во самото крило.                                      
</t>
    </r>
    <r>
      <rPr>
        <b/>
        <sz val="11"/>
        <rFont val="Arial Narrow"/>
        <family val="2"/>
      </rPr>
      <t>ПОЗ 15</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</si>
  <si>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88/210,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Набавка, транспорт и монтажа на еднокрилна собна медијапанска врата 90/210 за ѕид д=10см, обложена со СРL фолија, со исполна од саќе и поправака доколку има оштетувања. Со оков и брава вградени во самото крило.                                      
</t>
    </r>
    <r>
      <rPr>
        <b/>
        <sz val="11"/>
        <rFont val="Arial Narrow"/>
        <family val="2"/>
      </rPr>
      <t>ПОЗ 13</t>
    </r>
  </si>
  <si>
    <r>
      <t xml:space="preserve">Демонтажа на постоечка еднокрилна собна врата на </t>
    </r>
    <r>
      <rPr>
        <b/>
        <sz val="11"/>
        <rFont val="Arial Narrow"/>
        <family val="2"/>
      </rPr>
      <t>приземје</t>
    </r>
    <r>
      <rPr>
        <sz val="11"/>
        <rFont val="Arial Narrow"/>
        <family val="2"/>
      </rPr>
      <t xml:space="preserve"> од управна зграда со димензии 100/210,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100/210 за ѕид д=10см, обложена со СРL фолија, со исполна од саќе. Со оков и брава вградени во самото крило.                                      
</t>
    </r>
    <r>
      <rPr>
        <b/>
        <sz val="11"/>
        <rFont val="Arial Narrow"/>
        <family val="2"/>
      </rPr>
      <t>ПОЗ 16</t>
    </r>
  </si>
  <si>
    <r>
      <t xml:space="preserve">Демонтажа на постоечки еднокрилен прозорец на </t>
    </r>
    <r>
      <rPr>
        <b/>
        <sz val="11"/>
        <rFont val="Arial Narrow"/>
        <family val="2"/>
      </rPr>
      <t>прв кат</t>
    </r>
    <r>
      <rPr>
        <sz val="11"/>
        <rFont val="Arial Narrow"/>
        <family val="2"/>
      </rPr>
      <t xml:space="preserve"> од управна зграда со димензии 105/90, П=100см од ѕид постоечки д=14см;                                                                                      
</t>
    </r>
    <r>
      <rPr>
        <b/>
        <sz val="11"/>
        <rFont val="Arial Narrow"/>
        <family val="2"/>
      </rPr>
      <t xml:space="preserve">ПОЗ 17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</si>
  <si>
    <r>
      <t xml:space="preserve">Демонтажа на постоечка еднокрилна собна врата на </t>
    </r>
    <r>
      <rPr>
        <b/>
        <sz val="11"/>
        <rFont val="Arial Narrow"/>
        <family val="2"/>
      </rPr>
      <t>прв кат</t>
    </r>
    <r>
      <rPr>
        <sz val="11"/>
        <rFont val="Arial Narrow"/>
        <family val="2"/>
      </rPr>
      <t xml:space="preserve"> од управна зграда со димензии 75/210,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Набавка, транспорт и монтажа на еднокрилна собна медијапанска врата 80/210 за ѕид д=10см, обложена со СРL фолија, со исполна од саќе. Со оков и брава вградени во самото крило.                                      
</t>
    </r>
    <r>
      <rPr>
        <b/>
        <sz val="11"/>
        <rFont val="Arial Narrow"/>
        <family val="2"/>
      </rPr>
      <t>ПОЗ 18</t>
    </r>
  </si>
  <si>
    <r>
      <t xml:space="preserve">Демонтажа на постоечка еднокрилна собна врата на </t>
    </r>
    <r>
      <rPr>
        <b/>
        <sz val="11"/>
        <rFont val="Arial Narrow"/>
        <family val="2"/>
      </rPr>
      <t>прв кат</t>
    </r>
    <r>
      <rPr>
        <sz val="11"/>
        <rFont val="Arial Narrow"/>
        <family val="2"/>
      </rPr>
      <t xml:space="preserve"> од управна зграда со димензии 80/210,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80/210 за ѕид д=10см, обложена со СРL фолија, со исполна од саќе. Со оков и брава вградени во самото крило.                                      
</t>
    </r>
    <r>
      <rPr>
        <b/>
        <sz val="11"/>
        <rFont val="Arial Narrow"/>
        <family val="2"/>
      </rPr>
      <t>ПОЗ 19</t>
    </r>
  </si>
  <si>
    <r>
      <t xml:space="preserve">Демонтажа на постоечка еднокрилна собна врата на </t>
    </r>
    <r>
      <rPr>
        <b/>
        <sz val="11"/>
        <rFont val="Arial Narrow"/>
        <family val="2"/>
      </rPr>
      <t>прв кат</t>
    </r>
    <r>
      <rPr>
        <sz val="11"/>
        <rFont val="Arial Narrow"/>
        <family val="2"/>
      </rPr>
      <t xml:space="preserve"> од управна зграда со димензии 90/210,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Набавка, транспорт и монтажа на еднокрилна собна медијапанска врата 90/210 за ѕид д=10см, обложена со СРL фолија, со исполна од саќе. Со оков и брава вградени во самото крило.                                      
</t>
    </r>
    <r>
      <rPr>
        <b/>
        <sz val="11"/>
        <rFont val="Arial Narrow"/>
        <family val="2"/>
      </rPr>
      <t>ПОЗ 20</t>
    </r>
  </si>
  <si>
    <r>
      <t xml:space="preserve">Демонтажа на постоечка еднокрилна собна врата на </t>
    </r>
    <r>
      <rPr>
        <b/>
        <sz val="11"/>
        <rFont val="Arial Narrow"/>
        <family val="2"/>
      </rPr>
      <t>прв кат</t>
    </r>
    <r>
      <rPr>
        <sz val="11"/>
        <rFont val="Arial Narrow"/>
        <family val="2"/>
      </rPr>
      <t xml:space="preserve"> од управна зграда со димензии 80/210, од ѕид д=14см;                                                                                        </t>
    </r>
    <r>
      <rPr>
        <b/>
        <sz val="11"/>
        <rFont val="Arial Narrow"/>
        <family val="2"/>
      </rPr>
      <t>ПОЗ 19</t>
    </r>
    <r>
      <rPr>
        <sz val="11"/>
        <rFont val="Arial Narrow"/>
        <family val="2"/>
      </rPr>
      <t xml:space="preserve">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на материјал, изработка,транспорт и монтирање на еднокрилна противпожарна врата ПП (ппв) со димнезии 80/210 см на постоечки ѕид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ПОЗ ПП</t>
    </r>
  </si>
  <si>
    <r>
      <t xml:space="preserve">Демонтажа на постоечка еднокрилна собна врата на </t>
    </r>
    <r>
      <rPr>
        <b/>
        <sz val="11"/>
        <rFont val="Arial Narrow"/>
        <family val="2"/>
      </rPr>
      <t>прв кат</t>
    </r>
    <r>
      <rPr>
        <sz val="11"/>
        <rFont val="Arial Narrow"/>
        <family val="2"/>
      </rPr>
      <t xml:space="preserve"> од управна зграда со димензии 100/210, од ѕид д=10см;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транспорт и монтажа на еднокрилна собна медијапанска врата 100/210 за ѕид д=10см, обложена со СРL фолија, со исполна од саќе. Со оков и брава вградени во самото крило.                                      
</t>
    </r>
    <r>
      <rPr>
        <b/>
        <sz val="11"/>
        <rFont val="Arial Narrow"/>
        <family val="2"/>
      </rPr>
      <t>ПОЗ 21</t>
    </r>
  </si>
  <si>
    <r>
      <t>Демонтажа на постоечка еднокрилна собна врата на</t>
    </r>
    <r>
      <rPr>
        <b/>
        <sz val="11"/>
        <rFont val="Arial Narrow"/>
        <family val="2"/>
      </rPr>
      <t xml:space="preserve"> прв кат</t>
    </r>
    <r>
      <rPr>
        <sz val="11"/>
        <rFont val="Arial Narrow"/>
        <family val="2"/>
      </rPr>
      <t xml:space="preserve"> од управна зграда со димензии 90/210, од ѕид д=14см;                                                                                      </t>
    </r>
    <r>
      <rPr>
        <b/>
        <sz val="11"/>
        <rFont val="Arial Narrow"/>
        <family val="2"/>
      </rPr>
      <t>ПОЗ 20</t>
    </r>
    <r>
      <rPr>
        <sz val="11"/>
        <rFont val="Arial Narrow"/>
        <family val="2"/>
      </rPr>
      <t xml:space="preserve">                                                                                             </t>
    </r>
    <r>
      <rPr>
        <i/>
        <sz val="11"/>
        <rFont val="Arial Narrow"/>
        <family val="2"/>
      </rPr>
      <t xml:space="preserve">*Напомена: Демонтираната столарија/браварија да биде транспортирана и одложена до место одредено од страна на инвеститорот/надзорот.     </t>
    </r>
    <r>
      <rPr>
        <sz val="11"/>
        <rFont val="Arial Narrow"/>
        <family val="2"/>
      </rPr>
      <t xml:space="preserve">         Набавка на материјал, изработка,транспорт и монтирање на еднокрилна противпожарна врата ПП (ппв) со димнезии 90/210 см на постоечки ѕид и огноотпорност 90 минути. Рамката и крилото на вратата се изработени од алуминиумски профили. Вратата е опремена со стандарден противпожарен оков и хидрауличен затворач, со отворање на крилата по вертикална оска кон надвор под агол од 90°. Во позицијата се предвидува опшивање со експандирачка лента при контактот со ѕидната површина. Вратата да се самозатвора. (систем на шарки или туркач)                                       
</t>
    </r>
    <r>
      <rPr>
        <b/>
        <sz val="11"/>
        <rFont val="Arial Narrow"/>
        <family val="2"/>
      </rPr>
      <t>ПОЗ ПП</t>
    </r>
  </si>
  <si>
    <t>Отстранување на постоечка решетка од дренажен канал под рампа за пристап во подрумски простории на управна зграда, со утовар и транспорт до депонија или место за одложување одредено од страна на инвеститор/надзор Л=1м.</t>
  </si>
  <si>
    <t>Отстранување на бехатон плочки комплет со подлога од ризла од пешачките патеки околу главните влезовите во управна зграда, со утовар и транспорт до депонија.</t>
  </si>
  <si>
    <r>
      <rPr>
        <b/>
        <u/>
        <sz val="11"/>
        <rFont val="Arial Narrow"/>
        <family val="2"/>
      </rPr>
      <t>ОПШТИ НАПОМЕНИ</t>
    </r>
    <r>
      <rPr>
        <sz val="10"/>
        <rFont val="Arial Narrow"/>
        <family val="2"/>
      </rPr>
      <t xml:space="preserve">
*Сите работи предвидени со проектот, описи и количини дадени во предмерот, треба да се извршат во согласност со важечките технички нормативи и правила , со употреба на квалитетен градежен материјал и со приложување на сертификати за истите.
*Изведувачот е должен да ја проучи проектната документација, описите и предмерот, да ги лоцира позициите за изработка или монтажа и соодветно на тоа да ја формулира цената. Во случај некои позиции да не се јасни, како материјали или технологија на вградување, изведувачот задолжително да се обрати до проектантите преку инвеститорот за појаснување на истите. Доколку писмено не се обрати во текот на изработката на понуда, се подразбира дека нема нејасни позиции.
*При изведбата, Изведувачот се задолжува да ги преземе и спроведе сите со закон предвидени мерки на заштита, на работниците, материјалот и објектот.
Со оглед на специфичноста на објектот сите мерки за сите елементи од позиции кои ќе се работат да се земат на лице место и истите ќе бидат меродавни за изведба.
Изведувачот има обврска за сите позиции и за сите елементи од позициите да си изработи работилнички детали кои му ги одобрува проектантот.                                                                                                                                                                                                   Изведувачот има обврска целата демонтирана столарија/браварија да ја однесе и одложи за понатамошно складирање до место одредено од страна на инвеститорот/надзорот на оддалеченост не повеќе од 10км.</t>
    </r>
  </si>
  <si>
    <t>завршна обработка на под од IQ (Intelligence Quality) PUR (reinforce) зајакнат синтетички под од синтетички материјали како стаклопластика,поливинил хлорид со пластификатори и минимална дебелина  Д= 5мм, електростатски и електропроводлив по постапка и упатства предвидени од производителот со соодветен прајмер и електропроводлив лепак како и евентуална потреба од бакарна мрежа под лепак. (канцеларии, ходник и просторија за претрес) Дезенот и бојата по избор на инвеститорот.</t>
  </si>
  <si>
    <t>завршна обработка на под  од антиклизни плочки од вештачки гранит (чајна кујна, тоалет и соблекувални) Дезенот и бојата по избор на инвеститорот.</t>
  </si>
  <si>
    <t>завршна обработка на под  од IQ (Intelligence Quality) PUR (reinforce) зајакнат синтетички под од синтетички материјали како стаклопластика,поливинил хлорид со пластификатори и минимална дебелина  Д= 5мм, електростатски и електропроводлив по постапка и упатства предвидени од производителот со соодветен прајмер и електропроводлив лепак како и евентуална потреба од бакарна мрежа под лепак (канцеларии, ходник и информаричка соба)  Дезенот и бојата по избор на инвеститорот.</t>
  </si>
  <si>
    <t>завршна обработка на под  од IQ (Intelligence Quality) PUR (reinforce) зајакнат синтетички под од синтетички материјали како стаклопластика,поливинил хлорид со пластификатори и минимална дебелина  Д= 5мм, електростатски и електропроводлив по постапка и упатства предвидени од производителот со соодветен прајмер и електропроводлив лепак како и евентуална потреба од бакарна мрежа под лепак (канцеларии, ходник и остава) Дезенот и бојата по избор на инвеститорот.</t>
  </si>
  <si>
    <t>Напомена:
Сите позиции го вклучуваат потребниот споен материјал, обложување на шпалетни, аголни и завршни лајсни, потребни китирања на споеви.</t>
  </si>
  <si>
    <t>Набавка, транспорт и монтажа на плочки за надворешна употреба, во сива боја заедно со подлога потребна за нивно вградување, во квадратна форма со дебелина д=3см, антиклизни, непорозни, отпорни на мрзнење, високи температури, водонепропустни, отпорни на абење  за пешачки патеки околу главните влезови во управната зграда. Бојата и дезенот ги одобрува Инвеститорот.</t>
  </si>
  <si>
    <t>Набавка, транспорт и монтажа на газишта за скали од вештачки гранит, во сива боја со дебелина д=2см, со димензии 120/30.5см за скали кај помошните влезови во управната зграда во делот од царина. Бојата и дезенот ги одобрува Инвеститорот.</t>
  </si>
  <si>
    <t>Набавка, транспорт и монтажа на гранитни чела на скалници во сива боја со дебелина д=2см, со димензии 200/15 см за скалите кај главниот влез во управната зграда. Бојата и дезенот ги одобрува Инвеститорот.</t>
  </si>
  <si>
    <t>Набавка, транспорт и монтажа на гранитни чела на скалници во сива боја со дебелина д=2см, со димензии 150/16.5 см за скалите кај помошните влезови во управната зграда. Бојата и дезенот ги одобрува Инвеститорот.</t>
  </si>
  <si>
    <t>Набавка, транспорт и монтажа на гранитни чела на скалници во сива боја со дебелина д=2см, со димензии 120/16.5 см за скалите кај помошните влезови во управната зграда во делот од царина. Бојата и дезенот ги одобрува Инвеститорот.</t>
  </si>
  <si>
    <t>Набавка, транспорт и монтажа на дрвени газишта за скалници д=3 см со димензии 24x80 за внатрешни скали во делот за полиција од управна зграда (меѓу приземје и 1 кат). Храст, лакиран во два слоја со полиуретански лак.</t>
  </si>
  <si>
    <t>Набавка, транспорт и монтажа на дрвени газишта за скалници д=3 см со димензии 24x80 за внатрешни скали во делот за царина од управна зграда (меѓу приземје и 1 кат) Храст, лакиран во два слоја со полиуретански лак.</t>
  </si>
  <si>
    <t>Набавка, транспорт и монтажа на дрвен подест д=3 см со димензии 80x84,1 за внатрешни скали во делот за полиција од управна зграда (меѓу приземје и 1 кат). Храст, лакиран во два слоја со полиуретански лак.</t>
  </si>
  <si>
    <t>Набавка, транспорт и монтажа на дрвен подест д=3 см со димензии 80x84,1 за внатрешни скали во делот за царина од управна зграда (меѓу приземје и 1 кат). Храст, лакиран во два слоја со полиуретански лак.</t>
  </si>
  <si>
    <t>Набавка, транспорт и монтажа на дрвени газишта за скалници д=3 см со димензии 30x90 за внатрешни скали во делот за полиција од управна зграда (меѓу ниво +3.27  и ниво +4.27). Храст, лакиран во два слоја со полиуретански лак.</t>
  </si>
  <si>
    <t>Набавка, транспорт и монтажа на дрвен подест д=3 см со димензии 90x100 за внатрешни скали во делот за полиција од управна зграда (меѓу ниво +3.27  и ниво +4.27). Храст, лакиран во два слоја со полиуретански лак.</t>
  </si>
  <si>
    <t xml:space="preserve">РЕКАПИТУЛАР </t>
  </si>
  <si>
    <t>ВОДОВОД И КАНАЛИЗАЦИЈА</t>
  </si>
  <si>
    <t>ЕЛЕКТРИКА</t>
  </si>
  <si>
    <t>ТЕРМОТЕХНИКА</t>
  </si>
  <si>
    <t>АРХИТЕКТУРА - ГРАДЕЖНО-ЗАНАЕТЧИСКИ РАБОТИ</t>
  </si>
  <si>
    <t>Б 5</t>
  </si>
  <si>
    <t>Б 4</t>
  </si>
  <si>
    <t>Б 3</t>
  </si>
  <si>
    <t>Б 2</t>
  </si>
  <si>
    <t>Б 1</t>
  </si>
  <si>
    <t>Б 3 Уред за непрекидно напојување</t>
  </si>
  <si>
    <t>Б 4 Контрола на пристап</t>
  </si>
  <si>
    <t>Вкупно Б4 :</t>
  </si>
  <si>
    <t>Вкупно Б5 :</t>
  </si>
  <si>
    <t xml:space="preserve">Изведувачот е одговорен за разработка на сообраќајни решенија за времена измена на режимот на сообраќај (изработка на основен проект за времена измена на режим на сообраќај) и негово спроведување  по добиени одобренија и согласности од надлежните институции (поставување и одржување на времено поставената сообраќајна сигнализација), при изведба на градежните активности.  Изведувачот е одговорен за управување на сообраќајот за време на изведување на работите, вклучително и по завршување на работното време, како и во периодот од завршување на градежните работи до примо-предавањето на објектот. </t>
  </si>
  <si>
    <t>Изработка на сообраќаен проект за времена измена на режим за сообраќај.</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</si>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</sst>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д_е_н_._-;\-* #,##0.00\ _д_е_н_._-;_-* &quot;-&quot;??\ _д_е_н_._-;_-@_-"/>
    <numFmt numFmtId="165" formatCode="_-* #,##0.00\ _ä_å_í_._-;\-* #,##0.00\ _ä_å_í_._-;_-* &quot;-&quot;??\ _ä_å_í_._-;_-@_-"/>
    <numFmt numFmtId="166" formatCode="0.0"/>
    <numFmt numFmtId="167" formatCode="#,##0.0"/>
    <numFmt numFmtId="168" formatCode="#,##0.0;;&quot;..&quot;"/>
    <numFmt numFmtId="169" formatCode="#,##0;;&quot;..&quot;"/>
  </numFmts>
  <fonts count="47" x14ac:knownFonts="1">
    <font>
      <sz val="11"/>
      <color theme="1"/>
      <name val="Calibri"/>
      <family val="2"/>
      <scheme val="minor"/>
    </font>
    <font>
      <sz val="11"/>
      <name val="Arial Narrow"/>
      <family val="2"/>
    </font>
    <font>
      <sz val="11"/>
      <color theme="1"/>
      <name val="Arial Narrow"/>
      <family val="2"/>
    </font>
    <font>
      <b/>
      <sz val="11"/>
      <name val="Arial Narrow"/>
      <family val="2"/>
    </font>
    <font>
      <sz val="10"/>
      <name val="Arial Narrow"/>
      <family val="2"/>
    </font>
    <font>
      <b/>
      <u/>
      <sz val="11"/>
      <name val="Arial Narrow"/>
      <family val="2"/>
    </font>
    <font>
      <b/>
      <sz val="11"/>
      <color theme="1"/>
      <name val="Arial Narrow"/>
      <family val="2"/>
    </font>
    <font>
      <sz val="12.3"/>
      <name val="Arial Narrow"/>
      <family val="2"/>
    </font>
    <font>
      <b/>
      <sz val="12.3"/>
      <name val="Arial Narrow"/>
      <family val="2"/>
    </font>
    <font>
      <b/>
      <i/>
      <sz val="11"/>
      <name val="Arial Narrow"/>
      <family val="2"/>
    </font>
    <font>
      <sz val="10"/>
      <color rgb="FF000000"/>
      <name val="Arial Narrow"/>
      <family val="2"/>
    </font>
    <font>
      <b/>
      <sz val="10"/>
      <color rgb="FF000000"/>
      <name val="Arial Narrow"/>
      <family val="2"/>
    </font>
    <font>
      <sz val="11"/>
      <color rgb="FF006100"/>
      <name val="Calibri"/>
      <family val="2"/>
      <scheme val="minor"/>
    </font>
    <font>
      <sz val="12"/>
      <name val="Arial Narrow"/>
      <family val="2"/>
    </font>
    <font>
      <i/>
      <sz val="11"/>
      <name val="Arial Narrow"/>
      <family val="2"/>
    </font>
    <font>
      <u/>
      <sz val="11"/>
      <name val="Arial Narrow"/>
      <family val="2"/>
    </font>
    <font>
      <sz val="11"/>
      <color rgb="FF000000"/>
      <name val="Arial Narrow"/>
      <family val="2"/>
    </font>
    <font>
      <sz val="11"/>
      <color theme="1"/>
      <name val="Calibri"/>
      <family val="2"/>
      <scheme val="minor"/>
    </font>
    <font>
      <sz val="10"/>
      <name val="Arial"/>
      <family val="2"/>
      <charset val="204"/>
    </font>
    <font>
      <sz val="10"/>
      <name val="Tahoma"/>
      <family val="2"/>
    </font>
    <font>
      <sz val="10"/>
      <color rgb="FFFF0000"/>
      <name val="Tahoma"/>
      <family val="2"/>
    </font>
    <font>
      <b/>
      <sz val="10"/>
      <name val="Tahoma"/>
      <family val="2"/>
    </font>
    <font>
      <sz val="10"/>
      <name val="Arial"/>
      <family val="2"/>
    </font>
    <font>
      <sz val="10"/>
      <color rgb="FFFF0000"/>
      <name val="Arial"/>
      <family val="2"/>
      <charset val="204"/>
    </font>
    <font>
      <sz val="11"/>
      <color theme="1"/>
      <name val="Calibri"/>
      <family val="2"/>
      <charset val="238"/>
      <scheme val="minor"/>
    </font>
    <font>
      <b/>
      <sz val="10"/>
      <name val="Arial Narrow"/>
      <family val="2"/>
    </font>
    <font>
      <b/>
      <sz val="12"/>
      <name val="Arial Narrow"/>
      <family val="2"/>
    </font>
    <font>
      <sz val="10.5"/>
      <name val="Arial Narrow"/>
      <family val="2"/>
    </font>
    <font>
      <sz val="10.5"/>
      <color theme="1"/>
      <name val="Arial Narrow"/>
      <family val="2"/>
    </font>
    <font>
      <vertAlign val="superscript"/>
      <sz val="11"/>
      <name val="Arial Narrow"/>
      <family val="2"/>
    </font>
    <font>
      <vertAlign val="superscript"/>
      <sz val="10.5"/>
      <name val="Arial Narrow"/>
      <family val="2"/>
    </font>
    <font>
      <b/>
      <sz val="10.5"/>
      <name val="Arial Narrow"/>
      <family val="2"/>
    </font>
    <font>
      <sz val="11"/>
      <name val="Arial"/>
      <family val="2"/>
      <charset val="204"/>
    </font>
    <font>
      <b/>
      <sz val="11"/>
      <name val="Arial"/>
      <family val="2"/>
      <charset val="204"/>
    </font>
    <font>
      <sz val="11"/>
      <color theme="1"/>
      <name val="Arial"/>
      <family val="2"/>
      <charset val="204"/>
    </font>
    <font>
      <sz val="11"/>
      <color indexed="8"/>
      <name val="Calibri"/>
      <family val="2"/>
    </font>
    <font>
      <sz val="11"/>
      <color indexed="8"/>
      <name val="Arial"/>
      <family val="2"/>
      <charset val="204"/>
    </font>
    <font>
      <sz val="11"/>
      <color indexed="10"/>
      <name val="Arial Narrow"/>
      <family val="2"/>
    </font>
    <font>
      <sz val="11"/>
      <color indexed="8"/>
      <name val="Arial Narrow"/>
      <family val="2"/>
    </font>
    <font>
      <sz val="10"/>
      <name val="Verdana"/>
      <family val="2"/>
    </font>
    <font>
      <b/>
      <sz val="10"/>
      <name val="Verdana"/>
      <family val="2"/>
    </font>
    <font>
      <b/>
      <sz val="10"/>
      <color rgb="FF00B050"/>
      <name val="Verdana"/>
      <family val="2"/>
    </font>
    <font>
      <b/>
      <sz val="10"/>
      <color indexed="9"/>
      <name val="Verdana"/>
      <family val="2"/>
    </font>
    <font>
      <sz val="10"/>
      <color indexed="10"/>
      <name val="Verdana"/>
      <family val="2"/>
    </font>
    <font>
      <i/>
      <sz val="10"/>
      <name val="Verdana"/>
      <family val="2"/>
    </font>
    <font>
      <b/>
      <sz val="11"/>
      <color rgb="FFFF0000"/>
      <name val="Arial Narrow"/>
      <family val="2"/>
    </font>
    <font>
      <b/>
      <sz val="11"/>
      <color indexed="9"/>
      <name val="Calibri"/>
      <family val="2"/>
      <charset val="1"/>
    </font>
  </fonts>
  <fills count="1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rgb="FFC6EFCE"/>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indexed="13"/>
        <bgColor indexed="64"/>
      </patternFill>
    </fill>
    <fill>
      <patternFill patternType="solid">
        <fgColor indexed="55"/>
        <bgColor indexed="22"/>
      </patternFill>
    </fill>
    <fill>
      <patternFill patternType="solid">
        <fgColor theme="4" tint="0.39997558519241921"/>
        <bgColor indexed="2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indexed="64"/>
      </top>
      <bottom style="double">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64"/>
      </left>
      <right style="double">
        <color indexed="64"/>
      </right>
      <top style="thin">
        <color indexed="64"/>
      </top>
      <bottom/>
      <diagonal/>
    </border>
  </borders>
  <cellStyleXfs count="12">
    <xf numFmtId="0" fontId="0" fillId="0" borderId="0"/>
    <xf numFmtId="0" fontId="12" fillId="5" borderId="0" applyNumberFormat="0" applyBorder="0" applyAlignment="0" applyProtection="0"/>
    <xf numFmtId="43" fontId="17" fillId="0" borderId="0" applyFont="0" applyFill="0" applyBorder="0" applyAlignment="0" applyProtection="0"/>
    <xf numFmtId="0" fontId="18" fillId="0" borderId="0"/>
    <xf numFmtId="0" fontId="22" fillId="0" borderId="0"/>
    <xf numFmtId="0" fontId="24" fillId="0" borderId="0"/>
    <xf numFmtId="0" fontId="18" fillId="0" borderId="0"/>
    <xf numFmtId="0" fontId="18" fillId="0" borderId="0"/>
    <xf numFmtId="165" fontId="22" fillId="0" borderId="0" applyFont="0" applyFill="0" applyBorder="0" applyAlignment="0" applyProtection="0"/>
    <xf numFmtId="0" fontId="22" fillId="0" borderId="0"/>
    <xf numFmtId="0" fontId="17" fillId="0" borderId="0"/>
    <xf numFmtId="0" fontId="46" fillId="10" borderId="77"/>
  </cellStyleXfs>
  <cellXfs count="716">
    <xf numFmtId="0" fontId="0" fillId="0" borderId="0" xfId="0"/>
    <xf numFmtId="0" fontId="1" fillId="0" borderId="1" xfId="0" applyFont="1" applyBorder="1" applyAlignment="1">
      <alignmen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49" fontId="1" fillId="0" borderId="9" xfId="0" applyNumberFormat="1" applyFont="1" applyBorder="1" applyAlignment="1">
      <alignment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wrapText="1"/>
    </xf>
    <xf numFmtId="4" fontId="1" fillId="0" borderId="10" xfId="0" applyNumberFormat="1" applyFont="1" applyBorder="1" applyAlignment="1">
      <alignment horizontal="right" vertical="center" wrapText="1"/>
    </xf>
    <xf numFmtId="4" fontId="1" fillId="0" borderId="11" xfId="0" applyNumberFormat="1" applyFont="1" applyBorder="1" applyAlignment="1">
      <alignment horizontal="right" vertical="center" wrapText="1"/>
    </xf>
    <xf numFmtId="4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0" fontId="6" fillId="0" borderId="0" xfId="0" applyFont="1" applyAlignment="1">
      <alignment vertical="center" wrapText="1"/>
    </xf>
    <xf numFmtId="49" fontId="1" fillId="0" borderId="6"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4" fontId="1" fillId="0" borderId="7"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49" fontId="3" fillId="0" borderId="12" xfId="0" applyNumberFormat="1" applyFont="1" applyBorder="1" applyAlignment="1">
      <alignment horizontal="right" vertical="center" wrapText="1"/>
    </xf>
    <xf numFmtId="49" fontId="3" fillId="0" borderId="3" xfId="0" applyNumberFormat="1" applyFont="1" applyBorder="1" applyAlignment="1">
      <alignment horizontal="right" vertical="center" wrapText="1"/>
    </xf>
    <xf numFmtId="4" fontId="3" fillId="0" borderId="13" xfId="0" applyNumberFormat="1" applyFont="1" applyBorder="1" applyAlignment="1">
      <alignment horizontal="right" vertical="center" wrapText="1"/>
    </xf>
    <xf numFmtId="49" fontId="1" fillId="0" borderId="6" xfId="0" applyNumberFormat="1"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49" fontId="1" fillId="0" borderId="16" xfId="0" applyNumberFormat="1" applyFont="1" applyBorder="1" applyAlignment="1">
      <alignment horizontal="center" vertical="center" wrapText="1"/>
    </xf>
    <xf numFmtId="4" fontId="3" fillId="2" borderId="7" xfId="0" applyNumberFormat="1" applyFont="1" applyFill="1" applyBorder="1" applyAlignment="1">
      <alignment horizontal="right" vertical="center" wrapText="1"/>
    </xf>
    <xf numFmtId="49" fontId="3" fillId="2" borderId="12"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49" fontId="3" fillId="2" borderId="13" xfId="0" applyNumberFormat="1" applyFont="1" applyFill="1" applyBorder="1" applyAlignment="1">
      <alignment vertical="center" wrapText="1"/>
    </xf>
    <xf numFmtId="49" fontId="3" fillId="4" borderId="6" xfId="0" applyNumberFormat="1" applyFont="1" applyFill="1" applyBorder="1" applyAlignment="1">
      <alignment vertical="center" wrapText="1"/>
    </xf>
    <xf numFmtId="0" fontId="3" fillId="4" borderId="1" xfId="0" applyFont="1" applyFill="1" applyBorder="1" applyAlignment="1">
      <alignment vertical="center" wrapText="1"/>
    </xf>
    <xf numFmtId="4" fontId="3" fillId="4" borderId="7" xfId="0" applyNumberFormat="1" applyFont="1" applyFill="1" applyBorder="1" applyAlignment="1">
      <alignment horizontal="right" vertical="center" wrapText="1"/>
    </xf>
    <xf numFmtId="49" fontId="1" fillId="0" borderId="12" xfId="0" applyNumberFormat="1"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right" vertical="center" wrapText="1"/>
    </xf>
    <xf numFmtId="4" fontId="1" fillId="0" borderId="13" xfId="0" applyNumberFormat="1" applyFont="1" applyBorder="1" applyAlignment="1">
      <alignment horizontal="right" vertical="center" wrapText="1"/>
    </xf>
    <xf numFmtId="49" fontId="1" fillId="4" borderId="6" xfId="0" applyNumberFormat="1" applyFont="1" applyFill="1" applyBorder="1" applyAlignment="1">
      <alignment vertical="center" wrapText="1"/>
    </xf>
    <xf numFmtId="0" fontId="1" fillId="0" borderId="8" xfId="0" applyFont="1" applyBorder="1" applyAlignment="1">
      <alignment vertical="center" wrapText="1"/>
    </xf>
    <xf numFmtId="0" fontId="11" fillId="0" borderId="27" xfId="0" applyFont="1" applyBorder="1" applyAlignment="1">
      <alignment vertical="center"/>
    </xf>
    <xf numFmtId="4" fontId="10" fillId="0" borderId="22" xfId="0" applyNumberFormat="1" applyFont="1" applyBorder="1" applyAlignment="1">
      <alignment vertical="center"/>
    </xf>
    <xf numFmtId="0" fontId="10" fillId="0" borderId="0" xfId="0" applyFont="1"/>
    <xf numFmtId="4" fontId="3" fillId="2" borderId="18" xfId="0" applyNumberFormat="1" applyFont="1" applyFill="1" applyBorder="1" applyAlignment="1">
      <alignment horizontal="right" vertical="center" wrapText="1"/>
    </xf>
    <xf numFmtId="4" fontId="1" fillId="0" borderId="1" xfId="0" applyNumberFormat="1" applyFont="1" applyBorder="1" applyAlignment="1">
      <alignment vertical="center" wrapText="1"/>
    </xf>
    <xf numFmtId="49" fontId="1" fillId="2" borderId="6" xfId="0" applyNumberFormat="1" applyFont="1" applyFill="1" applyBorder="1" applyAlignment="1">
      <alignment vertical="center" wrapText="1"/>
    </xf>
    <xf numFmtId="0" fontId="1" fillId="0" borderId="3" xfId="0" applyFont="1" applyBorder="1" applyAlignment="1">
      <alignment horizontal="left" vertical="center" wrapText="1"/>
    </xf>
    <xf numFmtId="0" fontId="10" fillId="0" borderId="0" xfId="0" applyFont="1" applyAlignment="1">
      <alignment horizontal="left" vertical="top" wrapText="1"/>
    </xf>
    <xf numFmtId="0" fontId="2" fillId="6" borderId="0" xfId="0" applyFont="1" applyFill="1" applyAlignment="1">
      <alignment vertical="center" wrapText="1"/>
    </xf>
    <xf numFmtId="0" fontId="13" fillId="6" borderId="28" xfId="1" applyFont="1" applyFill="1" applyBorder="1" applyAlignment="1">
      <alignment horizontal="center" vertical="center" wrapText="1"/>
    </xf>
    <xf numFmtId="4" fontId="13" fillId="6" borderId="28" xfId="1" applyNumberFormat="1" applyFont="1" applyFill="1" applyBorder="1" applyAlignment="1">
      <alignment horizontal="right" vertical="center" wrapText="1"/>
    </xf>
    <xf numFmtId="49" fontId="1" fillId="6" borderId="6" xfId="0" applyNumberFormat="1" applyFont="1" applyFill="1" applyBorder="1" applyAlignment="1">
      <alignment vertical="center" wrapText="1"/>
    </xf>
    <xf numFmtId="0" fontId="1" fillId="6" borderId="28" xfId="1" applyNumberFormat="1" applyFont="1" applyFill="1" applyBorder="1" applyAlignment="1">
      <alignment horizontal="left" vertical="top" wrapText="1"/>
    </xf>
    <xf numFmtId="0" fontId="1" fillId="6" borderId="28" xfId="1" applyFont="1" applyFill="1" applyBorder="1" applyAlignment="1">
      <alignment horizontal="center" vertical="center" wrapText="1"/>
    </xf>
    <xf numFmtId="4" fontId="1" fillId="6" borderId="28" xfId="1" applyNumberFormat="1" applyFont="1" applyFill="1" applyBorder="1" applyAlignment="1">
      <alignment horizontal="center" vertical="center" wrapText="1"/>
    </xf>
    <xf numFmtId="4" fontId="1" fillId="6" borderId="28" xfId="1" applyNumberFormat="1" applyFont="1" applyFill="1" applyBorder="1" applyAlignment="1">
      <alignment horizontal="right" vertical="center" wrapText="1"/>
    </xf>
    <xf numFmtId="0" fontId="1" fillId="6" borderId="28" xfId="1" applyNumberFormat="1" applyFont="1" applyFill="1" applyBorder="1" applyAlignment="1">
      <alignment horizontal="left" vertical="center" wrapText="1"/>
    </xf>
    <xf numFmtId="0" fontId="16" fillId="0" borderId="26" xfId="0" applyFont="1" applyBorder="1" applyAlignment="1">
      <alignment horizontal="left" vertical="center"/>
    </xf>
    <xf numFmtId="0" fontId="19" fillId="0" borderId="0" xfId="3" applyFont="1"/>
    <xf numFmtId="0" fontId="20" fillId="0" borderId="0" xfId="3" applyFont="1" applyAlignment="1">
      <alignment horizontal="center"/>
    </xf>
    <xf numFmtId="0" fontId="20" fillId="0" borderId="0" xfId="3" applyFont="1" applyAlignment="1">
      <alignment horizontal="left"/>
    </xf>
    <xf numFmtId="4" fontId="20" fillId="0" borderId="0" xfId="3" applyNumberFormat="1" applyFont="1" applyAlignment="1">
      <alignment horizontal="center"/>
    </xf>
    <xf numFmtId="4" fontId="20" fillId="0" borderId="0" xfId="3" applyNumberFormat="1" applyFont="1" applyAlignment="1">
      <alignment horizontal="right"/>
    </xf>
    <xf numFmtId="0" fontId="18" fillId="0" borderId="0" xfId="3"/>
    <xf numFmtId="4" fontId="23" fillId="0" borderId="0" xfId="3" applyNumberFormat="1" applyFont="1" applyAlignment="1">
      <alignment horizontal="right"/>
    </xf>
    <xf numFmtId="0" fontId="21" fillId="0" borderId="0" xfId="0" applyFont="1" applyAlignment="1">
      <alignment horizontal="right"/>
    </xf>
    <xf numFmtId="4" fontId="21" fillId="0" borderId="0" xfId="3" applyNumberFormat="1" applyFont="1" applyAlignment="1">
      <alignment horizontal="center"/>
    </xf>
    <xf numFmtId="4" fontId="19" fillId="0" borderId="0" xfId="3" applyNumberFormat="1" applyFont="1" applyAlignment="1">
      <alignment horizontal="right"/>
    </xf>
    <xf numFmtId="4" fontId="21" fillId="0" borderId="0" xfId="3" applyNumberFormat="1" applyFont="1" applyAlignment="1">
      <alignment horizontal="right"/>
    </xf>
    <xf numFmtId="0" fontId="25" fillId="0" borderId="40" xfId="4" applyFont="1" applyBorder="1" applyAlignment="1">
      <alignment horizontal="center" vertical="center" wrapText="1"/>
    </xf>
    <xf numFmtId="0" fontId="25" fillId="0" borderId="41" xfId="4" applyFont="1" applyBorder="1" applyAlignment="1">
      <alignment horizontal="center" vertical="center" wrapText="1"/>
    </xf>
    <xf numFmtId="2" fontId="25" fillId="0" borderId="41" xfId="4" applyNumberFormat="1" applyFont="1" applyBorder="1" applyAlignment="1">
      <alignment horizontal="center" vertical="center" wrapText="1"/>
    </xf>
    <xf numFmtId="4" fontId="25" fillId="0" borderId="41" xfId="4" applyNumberFormat="1" applyFont="1" applyBorder="1" applyAlignment="1">
      <alignment horizontal="center" vertical="center" wrapText="1"/>
    </xf>
    <xf numFmtId="4" fontId="25" fillId="0" borderId="42" xfId="4" applyNumberFormat="1" applyFont="1" applyBorder="1" applyAlignment="1">
      <alignment horizontal="center" vertical="center" wrapText="1"/>
    </xf>
    <xf numFmtId="0" fontId="3" fillId="7" borderId="31" xfId="3" applyFont="1" applyFill="1"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27" fillId="0" borderId="1" xfId="3" applyFont="1" applyBorder="1" applyAlignment="1">
      <alignment horizontal="left" wrapText="1"/>
    </xf>
    <xf numFmtId="0" fontId="27" fillId="0" borderId="1" xfId="0" applyFont="1" applyBorder="1" applyAlignment="1">
      <alignment horizontal="left" vertical="top" wrapText="1"/>
    </xf>
    <xf numFmtId="0" fontId="27" fillId="0" borderId="1" xfId="5" applyFont="1" applyBorder="1" applyAlignment="1">
      <alignment horizontal="left" vertical="top" wrapText="1"/>
    </xf>
    <xf numFmtId="0" fontId="27" fillId="0" borderId="1" xfId="5" applyFont="1" applyBorder="1" applyAlignment="1">
      <alignment horizontal="left" vertical="center" wrapText="1"/>
    </xf>
    <xf numFmtId="0" fontId="27" fillId="0" borderId="29" xfId="5" applyFont="1" applyBorder="1" applyAlignment="1">
      <alignment horizontal="left" vertical="center" wrapText="1"/>
    </xf>
    <xf numFmtId="0" fontId="27" fillId="0" borderId="1" xfId="5" applyFont="1" applyBorder="1" applyAlignment="1">
      <alignment horizontal="center" vertical="center" wrapText="1"/>
    </xf>
    <xf numFmtId="0" fontId="27" fillId="0" borderId="1" xfId="3" applyFont="1" applyBorder="1" applyAlignment="1">
      <alignment horizontal="center" vertical="center"/>
    </xf>
    <xf numFmtId="2" fontId="27" fillId="0" borderId="1" xfId="5" applyNumberFormat="1" applyFont="1" applyBorder="1" applyAlignment="1">
      <alignment horizontal="center" vertical="center"/>
    </xf>
    <xf numFmtId="1" fontId="27" fillId="0" borderId="1" xfId="5" applyNumberFormat="1" applyFont="1" applyBorder="1" applyAlignment="1">
      <alignment horizontal="center" vertical="center"/>
    </xf>
    <xf numFmtId="0" fontId="27" fillId="0" borderId="29" xfId="5" applyFont="1" applyBorder="1" applyAlignment="1">
      <alignment horizontal="center" vertical="center" wrapText="1"/>
    </xf>
    <xf numFmtId="1" fontId="27" fillId="0" borderId="29" xfId="5" applyNumberFormat="1" applyFont="1" applyBorder="1" applyAlignment="1">
      <alignment horizontal="center" vertical="center"/>
    </xf>
    <xf numFmtId="2" fontId="27" fillId="0" borderId="29" xfId="5" applyNumberFormat="1" applyFont="1" applyBorder="1" applyAlignment="1">
      <alignment horizontal="center" vertical="center"/>
    </xf>
    <xf numFmtId="0" fontId="25" fillId="0" borderId="31" xfId="4" applyFont="1" applyBorder="1" applyAlignment="1">
      <alignment horizontal="center" vertical="center" wrapText="1"/>
    </xf>
    <xf numFmtId="0" fontId="25" fillId="0" borderId="32" xfId="4" applyFont="1" applyBorder="1" applyAlignment="1">
      <alignment horizontal="center" vertical="center" wrapText="1"/>
    </xf>
    <xf numFmtId="2" fontId="25" fillId="0" borderId="32" xfId="4" applyNumberFormat="1" applyFont="1" applyBorder="1" applyAlignment="1">
      <alignment horizontal="center" vertical="center" wrapText="1"/>
    </xf>
    <xf numFmtId="4" fontId="25" fillId="0" borderId="32" xfId="4" applyNumberFormat="1" applyFont="1" applyBorder="1" applyAlignment="1">
      <alignment horizontal="center" vertical="center" wrapText="1"/>
    </xf>
    <xf numFmtId="4" fontId="25" fillId="0" borderId="33" xfId="4" applyNumberFormat="1" applyFont="1" applyBorder="1" applyAlignment="1">
      <alignment horizontal="center" vertical="center" wrapText="1"/>
    </xf>
    <xf numFmtId="0" fontId="3" fillId="8" borderId="31" xfId="3" applyFont="1" applyFill="1" applyBorder="1" applyAlignment="1">
      <alignment horizontal="center"/>
    </xf>
    <xf numFmtId="0" fontId="27" fillId="0" borderId="1" xfId="5" applyFont="1" applyBorder="1" applyAlignment="1">
      <alignment horizontal="justify" vertical="center" wrapText="1"/>
    </xf>
    <xf numFmtId="0" fontId="27" fillId="0" borderId="1" xfId="3" applyFont="1" applyBorder="1" applyAlignment="1">
      <alignment horizontal="left" vertical="top" wrapText="1"/>
    </xf>
    <xf numFmtId="0" fontId="27" fillId="0" borderId="1" xfId="0" applyFont="1" applyBorder="1" applyAlignment="1">
      <alignment horizontal="left" vertical="center" wrapText="1"/>
    </xf>
    <xf numFmtId="0" fontId="27" fillId="0" borderId="1" xfId="3" applyFont="1" applyBorder="1" applyAlignment="1">
      <alignment horizontal="left" vertical="center" wrapText="1"/>
    </xf>
    <xf numFmtId="4" fontId="3" fillId="2" borderId="33" xfId="3" applyNumberFormat="1" applyFont="1" applyFill="1" applyBorder="1" applyAlignment="1">
      <alignment horizontal="center"/>
    </xf>
    <xf numFmtId="0" fontId="27" fillId="0" borderId="54" xfId="3" applyFont="1" applyBorder="1" applyAlignment="1">
      <alignment horizontal="left" vertical="center" wrapText="1"/>
    </xf>
    <xf numFmtId="0" fontId="27" fillId="0" borderId="54" xfId="5" applyFont="1" applyBorder="1" applyAlignment="1">
      <alignment horizontal="center" vertical="center" wrapText="1"/>
    </xf>
    <xf numFmtId="2" fontId="27" fillId="0" borderId="54" xfId="5" applyNumberFormat="1" applyFont="1" applyBorder="1" applyAlignment="1">
      <alignment horizontal="center" vertical="center"/>
    </xf>
    <xf numFmtId="2" fontId="27" fillId="0" borderId="55" xfId="3" applyNumberFormat="1" applyFont="1" applyBorder="1" applyAlignment="1">
      <alignment horizontal="center" vertical="center"/>
    </xf>
    <xf numFmtId="2" fontId="27" fillId="0" borderId="46" xfId="3" applyNumberFormat="1" applyFont="1" applyBorder="1" applyAlignment="1">
      <alignment horizontal="center" vertical="center"/>
    </xf>
    <xf numFmtId="2" fontId="27" fillId="0" borderId="59" xfId="3" applyNumberFormat="1" applyFont="1" applyBorder="1" applyAlignment="1">
      <alignment horizontal="center" vertical="center"/>
    </xf>
    <xf numFmtId="0" fontId="27" fillId="0" borderId="45" xfId="3" applyFont="1" applyBorder="1" applyAlignment="1">
      <alignment horizontal="center" vertical="center"/>
    </xf>
    <xf numFmtId="0" fontId="27" fillId="0" borderId="45" xfId="0" applyFont="1" applyBorder="1" applyAlignment="1">
      <alignment horizontal="center" vertical="center"/>
    </xf>
    <xf numFmtId="0" fontId="27" fillId="0" borderId="58" xfId="0" applyFont="1" applyBorder="1" applyAlignment="1">
      <alignment horizontal="center" vertical="center"/>
    </xf>
    <xf numFmtId="0" fontId="27" fillId="0" borderId="37" xfId="0" applyFont="1" applyBorder="1" applyAlignment="1">
      <alignment horizontal="center" vertical="center"/>
    </xf>
    <xf numFmtId="0" fontId="27" fillId="0" borderId="38" xfId="5" applyFont="1" applyBorder="1" applyAlignment="1">
      <alignment horizontal="left" vertical="center" wrapText="1"/>
    </xf>
    <xf numFmtId="0" fontId="27" fillId="0" borderId="38" xfId="5" applyFont="1" applyBorder="1" applyAlignment="1">
      <alignment horizontal="center" vertical="center" wrapText="1"/>
    </xf>
    <xf numFmtId="2" fontId="27" fillId="0" borderId="38" xfId="5" applyNumberFormat="1" applyFont="1" applyBorder="1" applyAlignment="1">
      <alignment horizontal="center" vertical="center"/>
    </xf>
    <xf numFmtId="2" fontId="27" fillId="0" borderId="39" xfId="3" applyNumberFormat="1" applyFont="1" applyBorder="1" applyAlignment="1">
      <alignment horizontal="center" vertical="center"/>
    </xf>
    <xf numFmtId="0" fontId="27" fillId="0" borderId="54" xfId="3" applyFont="1" applyBorder="1" applyAlignment="1">
      <alignment horizontal="left" wrapText="1"/>
    </xf>
    <xf numFmtId="0" fontId="27" fillId="0" borderId="54" xfId="3" applyFont="1" applyBorder="1" applyAlignment="1">
      <alignment horizontal="center" vertical="center"/>
    </xf>
    <xf numFmtId="4" fontId="27" fillId="0" borderId="55" xfId="3" applyNumberFormat="1" applyFont="1" applyBorder="1" applyAlignment="1">
      <alignment horizontal="center" vertical="center"/>
    </xf>
    <xf numFmtId="0" fontId="27" fillId="0" borderId="57" xfId="0" applyFont="1" applyBorder="1" applyAlignment="1">
      <alignment horizontal="center" vertical="center"/>
    </xf>
    <xf numFmtId="4" fontId="3" fillId="2" borderId="33" xfId="3" applyNumberFormat="1" applyFont="1" applyFill="1" applyBorder="1" applyAlignment="1">
      <alignment horizontal="right" vertical="center"/>
    </xf>
    <xf numFmtId="0" fontId="27" fillId="0" borderId="4" xfId="3" applyFont="1" applyBorder="1" applyAlignment="1">
      <alignment horizontal="left" vertical="center" wrapText="1"/>
    </xf>
    <xf numFmtId="0" fontId="27" fillId="0" borderId="62" xfId="3" applyFont="1" applyBorder="1" applyAlignment="1">
      <alignment horizontal="center" vertical="center"/>
    </xf>
    <xf numFmtId="0" fontId="27" fillId="0" borderId="48" xfId="3" applyFont="1" applyBorder="1" applyAlignment="1">
      <alignment horizontal="left" vertical="center" wrapText="1"/>
    </xf>
    <xf numFmtId="1" fontId="27" fillId="0" borderId="54" xfId="5" applyNumberFormat="1" applyFont="1" applyBorder="1" applyAlignment="1">
      <alignment horizontal="center" vertical="center"/>
    </xf>
    <xf numFmtId="0" fontId="27" fillId="0" borderId="37" xfId="3" applyFont="1" applyBorder="1" applyAlignment="1">
      <alignment horizontal="center" vertical="center"/>
    </xf>
    <xf numFmtId="0" fontId="27" fillId="0" borderId="61" xfId="3" applyFont="1" applyBorder="1" applyAlignment="1">
      <alignment horizontal="left" vertical="center" wrapText="1"/>
    </xf>
    <xf numFmtId="1" fontId="27" fillId="0" borderId="38" xfId="5" applyNumberFormat="1" applyFont="1" applyBorder="1" applyAlignment="1">
      <alignment horizontal="center" vertical="center"/>
    </xf>
    <xf numFmtId="4" fontId="31" fillId="0" borderId="55" xfId="3" applyNumberFormat="1" applyFont="1" applyBorder="1" applyAlignment="1">
      <alignment horizontal="center" vertical="center"/>
    </xf>
    <xf numFmtId="2" fontId="27" fillId="0" borderId="54" xfId="5" applyNumberFormat="1" applyFont="1" applyBorder="1" applyAlignment="1">
      <alignment horizontal="right" vertical="center"/>
    </xf>
    <xf numFmtId="0" fontId="27" fillId="0" borderId="38" xfId="5" applyFont="1" applyBorder="1" applyAlignment="1">
      <alignment horizontal="justify" vertical="center" wrapText="1"/>
    </xf>
    <xf numFmtId="0" fontId="3" fillId="0" borderId="45" xfId="3" applyFont="1" applyBorder="1" applyAlignment="1">
      <alignment horizontal="center"/>
    </xf>
    <xf numFmtId="4" fontId="3" fillId="0" borderId="46" xfId="3" applyNumberFormat="1" applyFont="1" applyBorder="1" applyAlignment="1">
      <alignment horizontal="center"/>
    </xf>
    <xf numFmtId="0" fontId="3" fillId="0" borderId="57" xfId="3" applyFont="1" applyBorder="1" applyAlignment="1">
      <alignment horizontal="center"/>
    </xf>
    <xf numFmtId="4" fontId="3" fillId="0" borderId="63" xfId="3" applyNumberFormat="1" applyFont="1" applyBorder="1" applyAlignment="1">
      <alignment horizontal="center"/>
    </xf>
    <xf numFmtId="0" fontId="3" fillId="2" borderId="32" xfId="0" applyFont="1" applyFill="1" applyBorder="1" applyAlignment="1">
      <alignment horizontal="center" vertical="center" wrapText="1"/>
    </xf>
    <xf numFmtId="0" fontId="3" fillId="0" borderId="58" xfId="3" applyFont="1" applyBorder="1" applyAlignment="1">
      <alignment horizontal="center"/>
    </xf>
    <xf numFmtId="4" fontId="3" fillId="0" borderId="59" xfId="3" applyNumberFormat="1" applyFont="1" applyBorder="1" applyAlignment="1">
      <alignment horizontal="center"/>
    </xf>
    <xf numFmtId="4" fontId="3" fillId="0" borderId="55" xfId="3" applyNumberFormat="1" applyFont="1" applyBorder="1" applyAlignment="1">
      <alignment horizontal="center"/>
    </xf>
    <xf numFmtId="0" fontId="32" fillId="0" borderId="0" xfId="6" applyFont="1"/>
    <xf numFmtId="0" fontId="33" fillId="0" borderId="0" xfId="6" applyFont="1"/>
    <xf numFmtId="0" fontId="34" fillId="0" borderId="0" xfId="0" applyFont="1"/>
    <xf numFmtId="0" fontId="32" fillId="0" borderId="0" xfId="6" applyFont="1" applyAlignment="1">
      <alignment wrapText="1"/>
    </xf>
    <xf numFmtId="166" fontId="32" fillId="0" borderId="0" xfId="0" applyNumberFormat="1" applyFont="1"/>
    <xf numFmtId="0" fontId="32" fillId="0" borderId="0" xfId="0" applyFont="1"/>
    <xf numFmtId="0" fontId="33" fillId="9" borderId="0" xfId="6" applyFont="1" applyFill="1"/>
    <xf numFmtId="0" fontId="32" fillId="0" borderId="0" xfId="9" applyFont="1"/>
    <xf numFmtId="0" fontId="36" fillId="0" borderId="0" xfId="0" applyFont="1" applyAlignment="1">
      <alignment horizontal="center" vertical="center"/>
    </xf>
    <xf numFmtId="0" fontId="36" fillId="0" borderId="0" xfId="0" applyFont="1"/>
    <xf numFmtId="0" fontId="36" fillId="0" borderId="0" xfId="0" applyFont="1" applyAlignment="1">
      <alignment vertical="center"/>
    </xf>
    <xf numFmtId="0" fontId="36" fillId="0" borderId="0" xfId="0" applyFont="1" applyAlignment="1">
      <alignment horizontal="center"/>
    </xf>
    <xf numFmtId="43" fontId="36" fillId="0" borderId="0" xfId="2" applyFont="1"/>
    <xf numFmtId="0" fontId="26" fillId="6" borderId="68" xfId="0" applyFont="1" applyFill="1" applyBorder="1" applyAlignment="1">
      <alignment vertical="center" wrapText="1"/>
    </xf>
    <xf numFmtId="0" fontId="2" fillId="0" borderId="68" xfId="0" applyFont="1" applyBorder="1" applyAlignment="1">
      <alignment vertical="center" wrapText="1"/>
    </xf>
    <xf numFmtId="0" fontId="1" fillId="8" borderId="50" xfId="6" applyFont="1" applyFill="1" applyBorder="1" applyAlignment="1">
      <alignment horizontal="center"/>
    </xf>
    <xf numFmtId="0" fontId="3" fillId="6" borderId="32" xfId="6" applyFont="1" applyFill="1" applyBorder="1" applyAlignment="1">
      <alignment vertical="center"/>
    </xf>
    <xf numFmtId="0" fontId="3" fillId="6" borderId="32" xfId="6" applyFont="1" applyFill="1" applyBorder="1" applyAlignment="1">
      <alignment horizontal="center" vertical="center"/>
    </xf>
    <xf numFmtId="165" fontId="3" fillId="6" borderId="32" xfId="2" applyNumberFormat="1" applyFont="1" applyFill="1" applyBorder="1" applyAlignment="1">
      <alignment horizontal="center" vertical="center"/>
    </xf>
    <xf numFmtId="165" fontId="3" fillId="6" borderId="33" xfId="2" applyNumberFormat="1" applyFont="1" applyFill="1" applyBorder="1" applyAlignment="1">
      <alignment horizontal="center" vertical="center" wrapText="1"/>
    </xf>
    <xf numFmtId="0" fontId="1" fillId="0" borderId="1" xfId="6" applyFont="1" applyBorder="1" applyAlignment="1">
      <alignment vertical="center" wrapText="1"/>
    </xf>
    <xf numFmtId="0" fontId="1" fillId="0" borderId="1" xfId="0" applyFont="1" applyBorder="1" applyAlignment="1">
      <alignment vertical="center"/>
    </xf>
    <xf numFmtId="0" fontId="1" fillId="0" borderId="1" xfId="6" applyFont="1" applyBorder="1" applyAlignment="1">
      <alignment horizontal="center" vertical="center"/>
    </xf>
    <xf numFmtId="43" fontId="1" fillId="0" borderId="1" xfId="2" applyFont="1" applyBorder="1" applyAlignment="1">
      <alignment vertical="center"/>
    </xf>
    <xf numFmtId="43" fontId="1" fillId="0" borderId="1" xfId="2" applyFont="1" applyBorder="1" applyAlignment="1">
      <alignment horizontal="center" vertical="center"/>
    </xf>
    <xf numFmtId="0" fontId="1" fillId="0" borderId="1" xfId="0" applyFont="1" applyBorder="1" applyAlignment="1">
      <alignment horizontal="left" vertical="center" wrapText="1" shrinkToFit="1"/>
    </xf>
    <xf numFmtId="43" fontId="1" fillId="0" borderId="1" xfId="2" applyFont="1" applyFill="1" applyBorder="1" applyAlignment="1">
      <alignment horizontal="center" vertical="center"/>
    </xf>
    <xf numFmtId="0" fontId="1" fillId="0" borderId="1" xfId="6" applyFont="1" applyBorder="1" applyAlignment="1">
      <alignment horizontal="left" vertical="center" wrapText="1"/>
    </xf>
    <xf numFmtId="0" fontId="1" fillId="0" borderId="1" xfId="6" applyFont="1" applyBorder="1" applyAlignment="1">
      <alignment horizontal="center" vertical="center" wrapText="1"/>
    </xf>
    <xf numFmtId="0" fontId="1" fillId="0" borderId="1" xfId="0" applyFont="1" applyBorder="1" applyAlignment="1">
      <alignment horizontal="center" vertical="center" wrapText="1" shrinkToFit="1"/>
    </xf>
    <xf numFmtId="43" fontId="1" fillId="0" borderId="1" xfId="2" applyFont="1" applyFill="1" applyBorder="1" applyAlignment="1">
      <alignment horizontal="center" vertical="center" wrapText="1"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3" fontId="2" fillId="0" borderId="1" xfId="2" applyFont="1" applyBorder="1" applyAlignment="1">
      <alignment horizontal="center" vertical="center"/>
    </xf>
    <xf numFmtId="43" fontId="1" fillId="0" borderId="1" xfId="2" applyFont="1" applyFill="1" applyBorder="1" applyAlignment="1">
      <alignment horizontal="center" vertical="center" wrapText="1"/>
    </xf>
    <xf numFmtId="0" fontId="3" fillId="0" borderId="1" xfId="6" applyFont="1" applyBorder="1" applyAlignment="1">
      <alignment horizontal="left" vertical="center" wrapText="1"/>
    </xf>
    <xf numFmtId="166" fontId="1" fillId="0" borderId="1" xfId="0" applyNumberFormat="1" applyFont="1" applyBorder="1" applyAlignment="1">
      <alignment horizontal="left" vertical="center"/>
    </xf>
    <xf numFmtId="166" fontId="1" fillId="0" borderId="1" xfId="0" applyNumberFormat="1" applyFont="1" applyBorder="1" applyAlignment="1">
      <alignment horizontal="left" vertical="center" wrapText="1"/>
    </xf>
    <xf numFmtId="0" fontId="1" fillId="0" borderId="1" xfId="7" applyFont="1" applyBorder="1" applyAlignment="1">
      <alignment horizontal="left" vertical="center" wrapText="1"/>
    </xf>
    <xf numFmtId="0" fontId="37" fillId="0" borderId="1" xfId="6" applyFont="1" applyBorder="1" applyAlignment="1">
      <alignment horizontal="center" vertical="center" wrapText="1"/>
    </xf>
    <xf numFmtId="1" fontId="37" fillId="0" borderId="1" xfId="6"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3" fontId="1" fillId="0" borderId="1" xfId="2" applyFont="1" applyBorder="1" applyAlignment="1">
      <alignment horizontal="center" vertical="center" wrapText="1"/>
    </xf>
    <xf numFmtId="0" fontId="33" fillId="6" borderId="0" xfId="6" applyFont="1" applyFill="1"/>
    <xf numFmtId="0" fontId="32" fillId="6" borderId="0" xfId="0" applyFont="1" applyFill="1" applyAlignment="1">
      <alignment horizontal="center" vertical="center" wrapText="1"/>
    </xf>
    <xf numFmtId="0" fontId="32" fillId="6" borderId="0" xfId="0" applyFont="1" applyFill="1" applyAlignment="1">
      <alignment horizontal="right" wrapText="1"/>
    </xf>
    <xf numFmtId="0" fontId="32" fillId="6" borderId="0" xfId="0" applyFont="1" applyFill="1" applyAlignment="1">
      <alignment vertical="center" wrapText="1"/>
    </xf>
    <xf numFmtId="0" fontId="32" fillId="6" borderId="0" xfId="0" applyFont="1" applyFill="1" applyAlignment="1">
      <alignment horizontal="center" wrapText="1"/>
    </xf>
    <xf numFmtId="43" fontId="32" fillId="6" borderId="0" xfId="2" applyFont="1" applyFill="1" applyBorder="1" applyAlignment="1">
      <alignment wrapText="1"/>
    </xf>
    <xf numFmtId="43" fontId="32" fillId="6" borderId="0" xfId="2" applyFont="1" applyFill="1" applyBorder="1" applyAlignment="1">
      <alignment horizontal="right" wrapText="1"/>
    </xf>
    <xf numFmtId="43" fontId="3" fillId="2" borderId="33" xfId="2" applyFont="1" applyFill="1" applyBorder="1" applyAlignment="1">
      <alignment horizontal="center" wrapText="1"/>
    </xf>
    <xf numFmtId="0" fontId="1" fillId="0" borderId="4" xfId="6" applyFont="1" applyBorder="1" applyAlignment="1">
      <alignment vertical="center" wrapText="1"/>
    </xf>
    <xf numFmtId="0" fontId="1" fillId="0" borderId="66" xfId="6" applyFont="1" applyBorder="1" applyAlignment="1">
      <alignment vertical="center" wrapText="1"/>
    </xf>
    <xf numFmtId="0" fontId="1" fillId="2" borderId="31" xfId="6" applyFont="1" applyFill="1" applyBorder="1" applyAlignment="1">
      <alignment horizontal="left"/>
    </xf>
    <xf numFmtId="0" fontId="31" fillId="6" borderId="32" xfId="6" applyFont="1" applyFill="1" applyBorder="1" applyAlignment="1">
      <alignment horizontal="center" vertical="center"/>
    </xf>
    <xf numFmtId="43" fontId="31" fillId="6" borderId="33" xfId="2" applyFont="1" applyFill="1" applyBorder="1" applyAlignment="1">
      <alignment horizontal="center" vertical="center" wrapText="1"/>
    </xf>
    <xf numFmtId="43" fontId="31" fillId="6" borderId="32" xfId="2" applyFont="1" applyFill="1" applyBorder="1" applyAlignment="1">
      <alignment horizontal="center" vertical="center"/>
    </xf>
    <xf numFmtId="0" fontId="1" fillId="0" borderId="1" xfId="6" applyFont="1" applyBorder="1" applyAlignment="1">
      <alignment vertical="center"/>
    </xf>
    <xf numFmtId="0" fontId="1" fillId="0" borderId="29" xfId="6" applyFont="1" applyBorder="1" applyAlignment="1">
      <alignment horizontal="center" vertical="center" wrapText="1"/>
    </xf>
    <xf numFmtId="166" fontId="1" fillId="0" borderId="1" xfId="0" applyNumberFormat="1" applyFont="1" applyBorder="1" applyAlignment="1">
      <alignment horizontal="center" vertical="center"/>
    </xf>
    <xf numFmtId="0" fontId="1" fillId="0" borderId="1" xfId="0" applyFont="1" applyBorder="1" applyAlignment="1">
      <alignment horizontal="justify" vertical="center"/>
    </xf>
    <xf numFmtId="0" fontId="4" fillId="0" borderId="1" xfId="0" applyFont="1" applyBorder="1" applyAlignment="1">
      <alignment vertical="center"/>
    </xf>
    <xf numFmtId="43" fontId="1" fillId="0" borderId="1" xfId="2" applyFont="1" applyFill="1" applyBorder="1" applyAlignment="1">
      <alignment vertical="center"/>
    </xf>
    <xf numFmtId="0" fontId="1" fillId="0" borderId="1" xfId="0" applyFont="1" applyBorder="1" applyAlignment="1">
      <alignment horizontal="right" vertical="center"/>
    </xf>
    <xf numFmtId="43" fontId="1" fillId="0" borderId="1" xfId="2" applyFont="1" applyFill="1" applyBorder="1" applyAlignment="1">
      <alignment vertical="center" wrapText="1"/>
    </xf>
    <xf numFmtId="0" fontId="1" fillId="0" borderId="29" xfId="0" applyFont="1" applyBorder="1" applyAlignment="1">
      <alignment vertical="center"/>
    </xf>
    <xf numFmtId="43" fontId="1" fillId="0" borderId="29" xfId="2" applyFont="1" applyFill="1" applyBorder="1" applyAlignment="1">
      <alignment vertical="center"/>
    </xf>
    <xf numFmtId="0" fontId="1" fillId="6" borderId="1" xfId="0" applyFont="1" applyFill="1" applyBorder="1" applyAlignment="1">
      <alignment horizontal="center" vertical="center"/>
    </xf>
    <xf numFmtId="43" fontId="1" fillId="0" borderId="1" xfId="2" applyFont="1" applyBorder="1" applyAlignment="1">
      <alignment vertical="center" wrapText="1"/>
    </xf>
    <xf numFmtId="0" fontId="1" fillId="0" borderId="66" xfId="0" applyFont="1" applyBorder="1" applyAlignment="1">
      <alignment horizontal="left" vertical="center" wrapText="1"/>
    </xf>
    <xf numFmtId="0" fontId="1" fillId="6" borderId="29" xfId="0" applyFont="1" applyFill="1" applyBorder="1" applyAlignment="1">
      <alignment horizontal="center" vertical="center"/>
    </xf>
    <xf numFmtId="0" fontId="1" fillId="6" borderId="62" xfId="6" applyFont="1" applyFill="1" applyBorder="1" applyAlignment="1">
      <alignment horizontal="center" vertical="center"/>
    </xf>
    <xf numFmtId="0" fontId="1" fillId="0" borderId="54" xfId="6" applyFont="1" applyBorder="1" applyAlignment="1">
      <alignment horizontal="centerContinuous" vertical="center"/>
    </xf>
    <xf numFmtId="0" fontId="1" fillId="0" borderId="54" xfId="6" applyFont="1" applyBorder="1" applyAlignment="1">
      <alignment vertical="center"/>
    </xf>
    <xf numFmtId="0" fontId="1" fillId="0" borderId="54" xfId="6" applyFont="1" applyBorder="1" applyAlignment="1">
      <alignment horizontal="center" vertical="center"/>
    </xf>
    <xf numFmtId="43" fontId="1" fillId="0" borderId="54" xfId="2" applyFont="1" applyBorder="1" applyAlignment="1">
      <alignment vertical="center"/>
    </xf>
    <xf numFmtId="43" fontId="1" fillId="0" borderId="55" xfId="2" applyFont="1" applyBorder="1" applyAlignment="1">
      <alignment horizontal="center" vertical="center" wrapText="1"/>
    </xf>
    <xf numFmtId="0" fontId="1" fillId="6" borderId="45" xfId="6" applyFont="1" applyFill="1" applyBorder="1" applyAlignment="1">
      <alignment horizontal="center" vertical="center"/>
    </xf>
    <xf numFmtId="43" fontId="1" fillId="0" borderId="46" xfId="2" applyFont="1" applyBorder="1" applyAlignment="1">
      <alignment horizontal="center" vertical="center" wrapText="1"/>
    </xf>
    <xf numFmtId="43" fontId="1" fillId="0" borderId="46" xfId="2" applyFont="1" applyBorder="1" applyAlignment="1">
      <alignment horizontal="center" vertical="center"/>
    </xf>
    <xf numFmtId="43" fontId="1" fillId="0" borderId="46" xfId="2" applyFont="1" applyFill="1" applyBorder="1" applyAlignment="1">
      <alignment horizontal="center" vertical="center"/>
    </xf>
    <xf numFmtId="43" fontId="1" fillId="0" borderId="46" xfId="2" applyFont="1" applyBorder="1" applyAlignment="1">
      <alignment horizontal="right" vertical="center"/>
    </xf>
    <xf numFmtId="0" fontId="1" fillId="0" borderId="0" xfId="0" applyFont="1" applyAlignment="1">
      <alignment horizontal="left" vertical="center"/>
    </xf>
    <xf numFmtId="0" fontId="1" fillId="6" borderId="45" xfId="0" applyFont="1" applyFill="1" applyBorder="1" applyAlignment="1">
      <alignment horizontal="center" vertical="center"/>
    </xf>
    <xf numFmtId="0" fontId="1" fillId="6" borderId="37" xfId="0" applyFont="1" applyFill="1" applyBorder="1" applyAlignment="1">
      <alignment horizontal="center" vertical="center"/>
    </xf>
    <xf numFmtId="0" fontId="1" fillId="0" borderId="38" xfId="0" applyFont="1" applyBorder="1" applyAlignment="1">
      <alignment horizontal="left" vertical="center" wrapText="1"/>
    </xf>
    <xf numFmtId="0" fontId="38" fillId="0" borderId="38" xfId="0" applyFont="1" applyBorder="1" applyAlignment="1">
      <alignment vertical="center"/>
    </xf>
    <xf numFmtId="0" fontId="1" fillId="0" borderId="38" xfId="0" applyFont="1" applyBorder="1" applyAlignment="1">
      <alignment horizontal="center" vertical="center"/>
    </xf>
    <xf numFmtId="43" fontId="1" fillId="0" borderId="38" xfId="2" applyFont="1" applyFill="1" applyBorder="1" applyAlignment="1">
      <alignment vertical="center"/>
    </xf>
    <xf numFmtId="43" fontId="1" fillId="0" borderId="39" xfId="2" applyFont="1" applyFill="1" applyBorder="1" applyAlignment="1">
      <alignment horizontal="center" vertical="center"/>
    </xf>
    <xf numFmtId="43" fontId="1" fillId="0" borderId="55" xfId="2" applyFont="1" applyBorder="1" applyAlignment="1">
      <alignment horizontal="center" vertical="center"/>
    </xf>
    <xf numFmtId="0" fontId="1" fillId="6" borderId="70" xfId="7" applyFont="1" applyFill="1" applyBorder="1" applyAlignment="1">
      <alignment horizontal="center" vertical="center"/>
    </xf>
    <xf numFmtId="0" fontId="1" fillId="6" borderId="70" xfId="6" applyFont="1" applyFill="1" applyBorder="1" applyAlignment="1">
      <alignment horizontal="center" vertical="center"/>
    </xf>
    <xf numFmtId="43" fontId="1" fillId="0" borderId="46" xfId="2" applyFont="1" applyFill="1" applyBorder="1" applyAlignment="1">
      <alignment horizontal="center" vertical="center" wrapText="1" shrinkToFit="1"/>
    </xf>
    <xf numFmtId="0" fontId="1" fillId="6" borderId="64" xfId="6" applyFont="1" applyFill="1" applyBorder="1" applyAlignment="1">
      <alignment horizontal="center" vertical="center" wrapText="1"/>
    </xf>
    <xf numFmtId="43" fontId="1" fillId="0" borderId="46" xfId="2" applyFont="1" applyFill="1" applyBorder="1" applyAlignment="1">
      <alignment horizontal="center" vertical="center" wrapText="1"/>
    </xf>
    <xf numFmtId="1" fontId="1" fillId="6" borderId="64" xfId="0" applyNumberFormat="1" applyFont="1" applyFill="1" applyBorder="1" applyAlignment="1">
      <alignment horizontal="center" vertical="center"/>
    </xf>
    <xf numFmtId="1" fontId="1" fillId="6" borderId="72" xfId="0" applyNumberFormat="1" applyFont="1" applyFill="1" applyBorder="1" applyAlignment="1">
      <alignment horizontal="center" vertical="center"/>
    </xf>
    <xf numFmtId="0" fontId="1" fillId="6" borderId="64" xfId="0" applyFont="1" applyFill="1" applyBorder="1" applyAlignment="1">
      <alignment horizontal="center" vertical="center"/>
    </xf>
    <xf numFmtId="0" fontId="1" fillId="6" borderId="64" xfId="0" applyFont="1" applyFill="1" applyBorder="1" applyAlignment="1">
      <alignment horizontal="center" vertical="center" wrapText="1"/>
    </xf>
    <xf numFmtId="0" fontId="1" fillId="6" borderId="60" xfId="0" applyFont="1" applyFill="1" applyBorder="1" applyAlignment="1">
      <alignment horizontal="center" vertical="center" wrapText="1"/>
    </xf>
    <xf numFmtId="43" fontId="1" fillId="0" borderId="38" xfId="2" applyFont="1" applyBorder="1" applyAlignment="1">
      <alignment horizontal="center" vertical="center"/>
    </xf>
    <xf numFmtId="0" fontId="3" fillId="6" borderId="0" xfId="6" applyFont="1" applyFill="1" applyAlignment="1">
      <alignment horizontal="right"/>
    </xf>
    <xf numFmtId="43" fontId="3" fillId="6" borderId="0" xfId="2" applyFont="1" applyFill="1" applyBorder="1" applyAlignment="1">
      <alignment horizontal="center" wrapText="1"/>
    </xf>
    <xf numFmtId="0" fontId="1" fillId="6" borderId="62" xfId="6" applyFont="1" applyFill="1" applyBorder="1" applyAlignment="1">
      <alignment horizontal="left"/>
    </xf>
    <xf numFmtId="43" fontId="3" fillId="6" borderId="55" xfId="2" applyFont="1" applyFill="1" applyBorder="1" applyAlignment="1">
      <alignment horizontal="right"/>
    </xf>
    <xf numFmtId="0" fontId="1" fillId="6" borderId="37" xfId="6" applyFont="1" applyFill="1" applyBorder="1" applyAlignment="1">
      <alignment horizontal="left"/>
    </xf>
    <xf numFmtId="43" fontId="3" fillId="6" borderId="39" xfId="2" applyFont="1" applyFill="1" applyBorder="1" applyAlignment="1">
      <alignment horizontal="right"/>
    </xf>
    <xf numFmtId="49" fontId="39" fillId="0" borderId="0" xfId="0" applyNumberFormat="1" applyFont="1" applyAlignment="1">
      <alignment horizontal="right" vertical="top"/>
    </xf>
    <xf numFmtId="49" fontId="40" fillId="0" borderId="0" xfId="0" applyNumberFormat="1" applyFont="1" applyAlignment="1">
      <alignment horizontal="left" wrapText="1"/>
    </xf>
    <xf numFmtId="0" fontId="39" fillId="0" borderId="0" xfId="0" applyFont="1" applyAlignment="1">
      <alignment vertical="center" wrapText="1"/>
    </xf>
    <xf numFmtId="49" fontId="39" fillId="0" borderId="0" xfId="0" applyNumberFormat="1" applyFont="1" applyAlignment="1">
      <alignment horizontal="left" wrapText="1"/>
    </xf>
    <xf numFmtId="49" fontId="39" fillId="0" borderId="0" xfId="0" applyNumberFormat="1" applyFont="1" applyAlignment="1">
      <alignment horizontal="right" wrapText="1"/>
    </xf>
    <xf numFmtId="49" fontId="41" fillId="0" borderId="0" xfId="0" applyNumberFormat="1" applyFont="1" applyAlignment="1">
      <alignment horizontal="left" vertical="center" wrapText="1"/>
    </xf>
    <xf numFmtId="49" fontId="40" fillId="0" borderId="0" xfId="0" applyNumberFormat="1" applyFont="1" applyAlignment="1">
      <alignment horizontal="right" vertical="center"/>
    </xf>
    <xf numFmtId="3" fontId="40" fillId="0" borderId="0" xfId="0" applyNumberFormat="1" applyFont="1" applyAlignment="1">
      <alignment horizontal="center" vertical="center" wrapText="1"/>
    </xf>
    <xf numFmtId="2" fontId="40" fillId="0" borderId="0" xfId="0" applyNumberFormat="1" applyFont="1" applyAlignment="1">
      <alignment horizontal="center" vertical="center" wrapText="1"/>
    </xf>
    <xf numFmtId="3" fontId="43" fillId="0" borderId="0" xfId="0" applyNumberFormat="1" applyFont="1" applyAlignment="1">
      <alignment horizontal="left"/>
    </xf>
    <xf numFmtId="4" fontId="39" fillId="0" borderId="0" xfId="0" applyNumberFormat="1" applyFont="1"/>
    <xf numFmtId="4" fontId="39" fillId="0" borderId="0" xfId="0" applyNumberFormat="1" applyFont="1" applyAlignment="1">
      <alignment horizontal="right"/>
    </xf>
    <xf numFmtId="43" fontId="39" fillId="0" borderId="0" xfId="2" applyFont="1" applyFill="1" applyBorder="1" applyAlignment="1">
      <alignment horizontal="right"/>
    </xf>
    <xf numFmtId="3" fontId="39" fillId="0" borderId="0" xfId="0" applyNumberFormat="1" applyFont="1" applyAlignment="1">
      <alignment horizontal="right"/>
    </xf>
    <xf numFmtId="3" fontId="39" fillId="0" borderId="0" xfId="0" applyNumberFormat="1" applyFont="1" applyAlignment="1">
      <alignment horizontal="right" wrapText="1"/>
    </xf>
    <xf numFmtId="4" fontId="39" fillId="0" borderId="0" xfId="0" applyNumberFormat="1" applyFont="1" applyAlignment="1">
      <alignment horizontal="center" readingOrder="1"/>
    </xf>
    <xf numFmtId="49" fontId="42" fillId="0" borderId="0" xfId="0" applyNumberFormat="1" applyFont="1" applyAlignment="1">
      <alignment horizontal="left" vertical="center" wrapText="1"/>
    </xf>
    <xf numFmtId="3" fontId="39" fillId="0" borderId="0" xfId="0" applyNumberFormat="1" applyFont="1" applyAlignment="1">
      <alignment horizontal="left" vertical="center"/>
    </xf>
    <xf numFmtId="4" fontId="39" fillId="0" borderId="0" xfId="0" applyNumberFormat="1" applyFont="1" applyAlignment="1">
      <alignment horizontal="left" vertical="center"/>
    </xf>
    <xf numFmtId="167" fontId="39" fillId="0" borderId="0" xfId="0" applyNumberFormat="1" applyFont="1" applyAlignment="1">
      <alignment horizontal="left" vertical="center"/>
    </xf>
    <xf numFmtId="43" fontId="39" fillId="0" borderId="0" xfId="2" applyFont="1" applyFill="1" applyBorder="1" applyAlignment="1">
      <alignment horizontal="left" vertical="center"/>
    </xf>
    <xf numFmtId="49" fontId="39" fillId="0" borderId="0" xfId="0" applyNumberFormat="1"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horizontal="center" vertical="top" wrapText="1"/>
    </xf>
    <xf numFmtId="167" fontId="39" fillId="0" borderId="0" xfId="0" applyNumberFormat="1" applyFont="1" applyAlignment="1">
      <alignment horizontal="center" vertical="center" wrapText="1"/>
    </xf>
    <xf numFmtId="168" fontId="39" fillId="0" borderId="0" xfId="0" applyNumberFormat="1" applyFont="1" applyAlignment="1">
      <alignment horizontal="center" vertical="center" wrapText="1"/>
    </xf>
    <xf numFmtId="49" fontId="39" fillId="0" borderId="0" xfId="0" applyNumberFormat="1" applyFont="1" applyAlignment="1">
      <alignment horizontal="center" vertical="center"/>
    </xf>
    <xf numFmtId="0" fontId="39" fillId="0" borderId="0" xfId="0" applyFont="1" applyAlignment="1">
      <alignment horizontal="center" vertical="center"/>
    </xf>
    <xf numFmtId="169" fontId="39" fillId="0" borderId="0" xfId="0" applyNumberFormat="1" applyFont="1" applyAlignment="1">
      <alignment horizontal="center" vertical="center"/>
    </xf>
    <xf numFmtId="49" fontId="40" fillId="0" borderId="0" xfId="0" applyNumberFormat="1" applyFont="1" applyAlignment="1">
      <alignment horizontal="right" vertical="top"/>
    </xf>
    <xf numFmtId="49" fontId="40" fillId="0" borderId="0" xfId="0" applyNumberFormat="1" applyFont="1" applyAlignment="1">
      <alignment wrapText="1"/>
    </xf>
    <xf numFmtId="167" fontId="40" fillId="0" borderId="0" xfId="0" applyNumberFormat="1" applyFont="1" applyAlignment="1">
      <alignment horizontal="center" vertical="center" wrapText="1"/>
    </xf>
    <xf numFmtId="168" fontId="40" fillId="0" borderId="0" xfId="0" applyNumberFormat="1" applyFont="1" applyAlignment="1">
      <alignment horizontal="center" vertical="center" wrapText="1"/>
    </xf>
    <xf numFmtId="0" fontId="39" fillId="0" borderId="0" xfId="0" applyFont="1" applyAlignment="1">
      <alignment vertical="center"/>
    </xf>
    <xf numFmtId="0" fontId="44" fillId="0" borderId="0" xfId="0" applyFont="1" applyAlignment="1">
      <alignment vertical="center" wrapText="1"/>
    </xf>
    <xf numFmtId="0" fontId="26" fillId="6" borderId="0" xfId="0" applyFont="1" applyFill="1" applyAlignment="1">
      <alignment vertical="center" wrapText="1"/>
    </xf>
    <xf numFmtId="0" fontId="39" fillId="6" borderId="0" xfId="0" applyFont="1" applyFill="1" applyAlignment="1">
      <alignment vertical="center" wrapText="1"/>
    </xf>
    <xf numFmtId="0" fontId="2" fillId="0" borderId="1" xfId="0" applyFont="1" applyBorder="1" applyAlignment="1">
      <alignment vertical="top" wrapText="1"/>
    </xf>
    <xf numFmtId="4" fontId="2" fillId="0" borderId="1" xfId="0" applyNumberFormat="1" applyFont="1" applyBorder="1" applyAlignment="1">
      <alignment horizontal="center" vertical="center"/>
    </xf>
    <xf numFmtId="0" fontId="2" fillId="0" borderId="0" xfId="0" applyFont="1"/>
    <xf numFmtId="0" fontId="1" fillId="6" borderId="0" xfId="0" applyFont="1" applyFill="1" applyAlignment="1">
      <alignment vertical="center" wrapText="1"/>
    </xf>
    <xf numFmtId="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7"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wrapText="1"/>
    </xf>
    <xf numFmtId="0" fontId="16" fillId="0" borderId="1" xfId="0" applyFont="1" applyBorder="1" applyAlignment="1">
      <alignment horizontal="left" vertical="top" wrapText="1"/>
    </xf>
    <xf numFmtId="4" fontId="1" fillId="0" borderId="1"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vertical="center"/>
    </xf>
    <xf numFmtId="0" fontId="1" fillId="0" borderId="29" xfId="0" applyFont="1" applyBorder="1" applyAlignment="1">
      <alignment horizontal="justify" vertical="top" wrapText="1"/>
    </xf>
    <xf numFmtId="0" fontId="1" fillId="0" borderId="30" xfId="4" applyFont="1" applyBorder="1" applyAlignment="1">
      <alignment horizontal="left" vertical="top" wrapText="1"/>
    </xf>
    <xf numFmtId="0" fontId="1" fillId="0" borderId="30" xfId="4" applyFont="1" applyBorder="1" applyAlignment="1">
      <alignment horizontal="justify" vertical="top" wrapText="1"/>
    </xf>
    <xf numFmtId="0" fontId="1" fillId="0" borderId="17" xfId="4" applyFont="1" applyBorder="1" applyAlignment="1">
      <alignment horizontal="justify" vertical="top" wrapText="1"/>
    </xf>
    <xf numFmtId="2" fontId="1" fillId="0" borderId="0" xfId="0" applyNumberFormat="1" applyFont="1" applyAlignment="1">
      <alignment vertical="top" wrapText="1" readingOrder="1"/>
    </xf>
    <xf numFmtId="2" fontId="1" fillId="0" borderId="1" xfId="0" applyNumberFormat="1" applyFont="1" applyBorder="1" applyAlignment="1">
      <alignment vertical="top" wrapText="1" readingOrder="1"/>
    </xf>
    <xf numFmtId="1"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1" xfId="0" applyFont="1" applyBorder="1" applyAlignment="1">
      <alignment horizontal="justify" vertical="top" wrapText="1"/>
    </xf>
    <xf numFmtId="0" fontId="14" fillId="0" borderId="0" xfId="0" applyFont="1" applyAlignment="1">
      <alignment vertical="center" wrapText="1"/>
    </xf>
    <xf numFmtId="0" fontId="3" fillId="0" borderId="1" xfId="0" applyFont="1" applyBorder="1" applyAlignment="1">
      <alignment horizontal="left" wrapText="1"/>
    </xf>
    <xf numFmtId="4" fontId="1" fillId="0" borderId="1" xfId="0" applyNumberFormat="1" applyFont="1" applyBorder="1" applyAlignment="1">
      <alignment wrapText="1"/>
    </xf>
    <xf numFmtId="4" fontId="1" fillId="0" borderId="0" xfId="0" applyNumberFormat="1"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 fontId="1" fillId="0" borderId="0" xfId="0" applyNumberFormat="1" applyFont="1" applyAlignment="1">
      <alignment vertical="center" wrapText="1"/>
    </xf>
    <xf numFmtId="49" fontId="3" fillId="8" borderId="50" xfId="0" applyNumberFormat="1" applyFont="1" applyFill="1" applyBorder="1" applyAlignment="1">
      <alignment horizontal="right" vertical="center"/>
    </xf>
    <xf numFmtId="4" fontId="1" fillId="0" borderId="17" xfId="0" applyNumberFormat="1" applyFont="1" applyBorder="1" applyAlignment="1">
      <alignment horizontal="center" vertical="center" wrapText="1"/>
    </xf>
    <xf numFmtId="49" fontId="3" fillId="0" borderId="50" xfId="0" applyNumberFormat="1" applyFont="1" applyBorder="1" applyAlignment="1">
      <alignment horizontal="center" wrapText="1"/>
    </xf>
    <xf numFmtId="0" fontId="3" fillId="0" borderId="51" xfId="0" applyFont="1" applyBorder="1" applyAlignment="1">
      <alignment horizontal="center" wrapText="1"/>
    </xf>
    <xf numFmtId="3" fontId="3" fillId="0" borderId="51" xfId="0" applyNumberFormat="1" applyFont="1" applyBorder="1" applyAlignment="1">
      <alignment horizontal="center" wrapText="1"/>
    </xf>
    <xf numFmtId="2" fontId="3" fillId="0" borderId="51" xfId="0" applyNumberFormat="1" applyFont="1" applyBorder="1" applyAlignment="1">
      <alignment horizontal="center" wrapText="1"/>
    </xf>
    <xf numFmtId="4" fontId="3" fillId="0" borderId="51" xfId="0" applyNumberFormat="1" applyFont="1" applyBorder="1" applyAlignment="1">
      <alignment horizontal="center" wrapText="1"/>
    </xf>
    <xf numFmtId="4" fontId="3" fillId="0" borderId="52" xfId="0" applyNumberFormat="1" applyFont="1" applyBorder="1" applyAlignment="1">
      <alignment horizontal="center" wrapText="1"/>
    </xf>
    <xf numFmtId="0" fontId="3" fillId="0" borderId="54" xfId="0" applyFont="1" applyBorder="1" applyAlignment="1">
      <alignment vertical="center" wrapText="1"/>
    </xf>
    <xf numFmtId="0" fontId="1" fillId="0" borderId="54" xfId="0" applyFont="1" applyBorder="1" applyAlignment="1">
      <alignment vertical="center" wrapText="1"/>
    </xf>
    <xf numFmtId="0" fontId="1" fillId="0" borderId="54" xfId="0" applyFont="1" applyBorder="1" applyAlignment="1">
      <alignment horizontal="center" vertical="center" wrapText="1"/>
    </xf>
    <xf numFmtId="4" fontId="1" fillId="0" borderId="54" xfId="0" applyNumberFormat="1" applyFont="1" applyBorder="1" applyAlignment="1">
      <alignment horizontal="center" vertical="center" wrapText="1"/>
    </xf>
    <xf numFmtId="4" fontId="1" fillId="0" borderId="55" xfId="0" applyNumberFormat="1" applyFont="1" applyBorder="1" applyAlignment="1">
      <alignment vertical="center" wrapText="1"/>
    </xf>
    <xf numFmtId="4" fontId="1" fillId="0" borderId="46" xfId="0" applyNumberFormat="1" applyFont="1" applyBorder="1" applyAlignment="1">
      <alignment vertical="center" wrapText="1"/>
    </xf>
    <xf numFmtId="0" fontId="1" fillId="0" borderId="38" xfId="0" applyFont="1" applyBorder="1" applyAlignment="1">
      <alignment vertical="center" wrapText="1"/>
    </xf>
    <xf numFmtId="0" fontId="1" fillId="0" borderId="38" xfId="0" applyFont="1" applyBorder="1" applyAlignment="1">
      <alignment horizontal="center" vertical="center" wrapText="1"/>
    </xf>
    <xf numFmtId="4" fontId="1" fillId="0" borderId="38" xfId="0" applyNumberFormat="1" applyFont="1" applyBorder="1" applyAlignment="1">
      <alignment horizontal="center" vertical="center" wrapText="1"/>
    </xf>
    <xf numFmtId="4" fontId="1" fillId="0" borderId="39" xfId="0" applyNumberFormat="1" applyFont="1" applyBorder="1" applyAlignment="1">
      <alignment vertical="center" wrapText="1"/>
    </xf>
    <xf numFmtId="0" fontId="3" fillId="2" borderId="32" xfId="0" applyFont="1" applyFill="1" applyBorder="1" applyAlignment="1">
      <alignment horizontal="center" vertical="center"/>
    </xf>
    <xf numFmtId="4" fontId="3" fillId="2" borderId="32" xfId="0" applyNumberFormat="1" applyFont="1" applyFill="1" applyBorder="1" applyAlignment="1">
      <alignment horizontal="center" vertical="center" wrapText="1"/>
    </xf>
    <xf numFmtId="4" fontId="3" fillId="2" borderId="33" xfId="0" applyNumberFormat="1" applyFont="1" applyFill="1" applyBorder="1" applyAlignment="1">
      <alignment vertical="center" wrapText="1"/>
    </xf>
    <xf numFmtId="0" fontId="1" fillId="0" borderId="61" xfId="0" applyFont="1" applyBorder="1" applyAlignment="1">
      <alignment vertical="center" wrapText="1"/>
    </xf>
    <xf numFmtId="0" fontId="1" fillId="0" borderId="61" xfId="0" applyFont="1" applyBorder="1" applyAlignment="1">
      <alignment horizontal="left" vertical="center" wrapText="1"/>
    </xf>
    <xf numFmtId="0" fontId="3" fillId="0" borderId="62" xfId="0" applyFont="1" applyBorder="1" applyAlignment="1">
      <alignment horizontal="center" vertical="center" wrapText="1"/>
    </xf>
    <xf numFmtId="0" fontId="1" fillId="0" borderId="54" xfId="0" applyFont="1" applyBorder="1" applyAlignment="1">
      <alignment horizontal="center" vertical="center"/>
    </xf>
    <xf numFmtId="0" fontId="3" fillId="0" borderId="45"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38" xfId="0" applyFont="1" applyBorder="1" applyAlignment="1">
      <alignment horizontal="center" wrapText="1"/>
    </xf>
    <xf numFmtId="0" fontId="6" fillId="6" borderId="54" xfId="0" applyFont="1" applyFill="1" applyBorder="1" applyAlignment="1">
      <alignment vertical="center" wrapText="1"/>
    </xf>
    <xf numFmtId="0" fontId="1" fillId="6" borderId="54" xfId="0" applyFont="1" applyFill="1" applyBorder="1" applyAlignment="1">
      <alignment vertical="center" wrapText="1"/>
    </xf>
    <xf numFmtId="0" fontId="1" fillId="6" borderId="54" xfId="0" applyFont="1" applyFill="1" applyBorder="1" applyAlignment="1">
      <alignment horizontal="center" vertical="center" wrapText="1"/>
    </xf>
    <xf numFmtId="4" fontId="1" fillId="6" borderId="54" xfId="0" applyNumberFormat="1" applyFont="1" applyFill="1" applyBorder="1" applyAlignment="1">
      <alignment horizontal="center" vertical="center" wrapText="1"/>
    </xf>
    <xf numFmtId="4" fontId="1" fillId="6" borderId="55" xfId="0" applyNumberFormat="1" applyFont="1" applyFill="1" applyBorder="1" applyAlignment="1">
      <alignment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4" fontId="1" fillId="6" borderId="46" xfId="0" applyNumberFormat="1" applyFont="1" applyFill="1" applyBorder="1" applyAlignment="1">
      <alignment vertical="center" wrapText="1"/>
    </xf>
    <xf numFmtId="0" fontId="1" fillId="6" borderId="1" xfId="0" applyFont="1" applyFill="1" applyBorder="1" applyAlignment="1">
      <alignment horizontal="left" vertical="center" wrapText="1"/>
    </xf>
    <xf numFmtId="0" fontId="3" fillId="6" borderId="1" xfId="0" applyFont="1" applyFill="1" applyBorder="1" applyAlignment="1">
      <alignment vertical="center" wrapText="1"/>
    </xf>
    <xf numFmtId="49" fontId="1" fillId="6" borderId="1" xfId="0" applyNumberFormat="1" applyFont="1" applyFill="1" applyBorder="1" applyAlignment="1">
      <alignment vertical="center" wrapText="1"/>
    </xf>
    <xf numFmtId="0" fontId="1" fillId="6" borderId="29" xfId="0" applyFont="1" applyFill="1" applyBorder="1" applyAlignment="1">
      <alignment vertical="center" wrapText="1"/>
    </xf>
    <xf numFmtId="0" fontId="1" fillId="6" borderId="29" xfId="0" applyFont="1" applyFill="1" applyBorder="1" applyAlignment="1">
      <alignment horizontal="center" vertical="center" wrapText="1"/>
    </xf>
    <xf numFmtId="4" fontId="1" fillId="6" borderId="29" xfId="0" applyNumberFormat="1" applyFont="1" applyFill="1" applyBorder="1" applyAlignment="1">
      <alignment horizontal="center" vertical="center" wrapText="1"/>
    </xf>
    <xf numFmtId="4" fontId="1" fillId="6" borderId="59" xfId="0" applyNumberFormat="1" applyFont="1" applyFill="1" applyBorder="1" applyAlignment="1">
      <alignment vertical="center" wrapText="1"/>
    </xf>
    <xf numFmtId="0" fontId="3" fillId="6" borderId="32" xfId="0" applyFont="1" applyFill="1" applyBorder="1" applyAlignment="1">
      <alignment horizontal="center" vertical="center"/>
    </xf>
    <xf numFmtId="0" fontId="3" fillId="6" borderId="32" xfId="0" applyFont="1" applyFill="1" applyBorder="1" applyAlignment="1">
      <alignment horizontal="center" vertical="center" wrapText="1"/>
    </xf>
    <xf numFmtId="4" fontId="3" fillId="6" borderId="32" xfId="0" applyNumberFormat="1" applyFont="1" applyFill="1" applyBorder="1" applyAlignment="1">
      <alignment horizontal="center" vertical="center" wrapText="1"/>
    </xf>
    <xf numFmtId="4" fontId="3" fillId="6" borderId="33" xfId="0" applyNumberFormat="1" applyFont="1" applyFill="1" applyBorder="1" applyAlignment="1">
      <alignment vertical="center" wrapText="1"/>
    </xf>
    <xf numFmtId="0" fontId="3" fillId="6" borderId="54" xfId="0" applyFont="1" applyFill="1" applyBorder="1" applyAlignment="1">
      <alignment vertical="center" wrapText="1"/>
    </xf>
    <xf numFmtId="0" fontId="1" fillId="6" borderId="38" xfId="0" applyFont="1" applyFill="1" applyBorder="1" applyAlignment="1">
      <alignment vertical="center" wrapText="1"/>
    </xf>
    <xf numFmtId="0" fontId="1" fillId="6" borderId="38" xfId="0" applyFont="1" applyFill="1" applyBorder="1" applyAlignment="1">
      <alignment horizontal="center" vertical="center"/>
    </xf>
    <xf numFmtId="0" fontId="1" fillId="6" borderId="38" xfId="0" applyFont="1" applyFill="1" applyBorder="1" applyAlignment="1">
      <alignment horizontal="center" vertical="center" wrapText="1"/>
    </xf>
    <xf numFmtId="4" fontId="1" fillId="6" borderId="38" xfId="0" applyNumberFormat="1" applyFont="1" applyFill="1" applyBorder="1" applyAlignment="1">
      <alignment horizontal="center" vertical="center" wrapText="1"/>
    </xf>
    <xf numFmtId="4" fontId="1" fillId="6" borderId="39" xfId="0" applyNumberFormat="1" applyFont="1" applyFill="1" applyBorder="1" applyAlignment="1">
      <alignment vertical="center" wrapText="1"/>
    </xf>
    <xf numFmtId="0" fontId="3" fillId="6" borderId="48" xfId="0" applyFont="1" applyFill="1" applyBorder="1" applyAlignment="1">
      <alignment vertical="center" wrapText="1"/>
    </xf>
    <xf numFmtId="0" fontId="1" fillId="6" borderId="4" xfId="0" applyFont="1" applyFill="1" applyBorder="1" applyAlignment="1">
      <alignment horizontal="left" vertical="center" wrapText="1"/>
    </xf>
    <xf numFmtId="0" fontId="1" fillId="6" borderId="4" xfId="0" applyFont="1" applyFill="1" applyBorder="1" applyAlignment="1">
      <alignment vertical="center" wrapText="1"/>
    </xf>
    <xf numFmtId="49" fontId="1" fillId="6" borderId="4" xfId="0" applyNumberFormat="1" applyFont="1" applyFill="1" applyBorder="1" applyAlignment="1">
      <alignment vertical="center" wrapText="1"/>
    </xf>
    <xf numFmtId="0" fontId="1" fillId="6" borderId="61" xfId="0" applyFont="1" applyFill="1" applyBorder="1" applyAlignment="1">
      <alignment vertical="center" wrapText="1"/>
    </xf>
    <xf numFmtId="4" fontId="3" fillId="6" borderId="33" xfId="0" applyNumberFormat="1" applyFont="1" applyFill="1" applyBorder="1" applyAlignment="1">
      <alignment horizontal="center" vertical="center" wrapText="1"/>
    </xf>
    <xf numFmtId="0" fontId="3" fillId="6" borderId="48" xfId="0" applyFont="1" applyFill="1" applyBorder="1" applyAlignment="1">
      <alignment horizontal="left" vertical="center" wrapText="1"/>
    </xf>
    <xf numFmtId="0" fontId="1" fillId="6" borderId="54" xfId="0" applyFont="1" applyFill="1" applyBorder="1" applyAlignment="1">
      <alignment horizontal="left" vertical="center" wrapText="1"/>
    </xf>
    <xf numFmtId="4" fontId="1" fillId="6" borderId="54" xfId="0" applyNumberFormat="1" applyFont="1" applyFill="1" applyBorder="1" applyAlignment="1">
      <alignment horizontal="left" vertical="center" wrapText="1"/>
    </xf>
    <xf numFmtId="4" fontId="1" fillId="6" borderId="55" xfId="0" applyNumberFormat="1" applyFont="1" applyFill="1" applyBorder="1" applyAlignment="1">
      <alignment horizontal="left" vertical="center" wrapText="1"/>
    </xf>
    <xf numFmtId="4" fontId="1" fillId="6" borderId="1" xfId="0" applyNumberFormat="1" applyFont="1" applyFill="1" applyBorder="1" applyAlignment="1">
      <alignment horizontal="left" vertical="center" wrapText="1"/>
    </xf>
    <xf numFmtId="4" fontId="1" fillId="6" borderId="46" xfId="0" applyNumberFormat="1" applyFont="1" applyFill="1" applyBorder="1" applyAlignment="1">
      <alignment horizontal="left" vertical="center" wrapText="1"/>
    </xf>
    <xf numFmtId="49" fontId="1" fillId="6" borderId="4" xfId="0" applyNumberFormat="1" applyFont="1" applyFill="1" applyBorder="1" applyAlignment="1">
      <alignment horizontal="left" vertical="center" wrapText="1"/>
    </xf>
    <xf numFmtId="0" fontId="1" fillId="6" borderId="61" xfId="0" applyFont="1" applyFill="1" applyBorder="1" applyAlignment="1">
      <alignment horizontal="left" vertical="center" wrapText="1"/>
    </xf>
    <xf numFmtId="0" fontId="1" fillId="6" borderId="38" xfId="0" applyFont="1" applyFill="1" applyBorder="1" applyAlignment="1">
      <alignment horizontal="left" vertical="center"/>
    </xf>
    <xf numFmtId="0" fontId="1" fillId="6" borderId="38" xfId="0" applyFont="1" applyFill="1" applyBorder="1" applyAlignment="1">
      <alignment horizontal="left" vertical="center" wrapText="1"/>
    </xf>
    <xf numFmtId="4" fontId="1" fillId="6" borderId="38" xfId="0" applyNumberFormat="1" applyFont="1" applyFill="1" applyBorder="1" applyAlignment="1">
      <alignment horizontal="left" vertical="center" wrapText="1"/>
    </xf>
    <xf numFmtId="4" fontId="1" fillId="6" borderId="39" xfId="0" applyNumberFormat="1" applyFont="1" applyFill="1" applyBorder="1" applyAlignment="1">
      <alignment horizontal="left" vertical="center" wrapText="1"/>
    </xf>
    <xf numFmtId="0" fontId="3" fillId="6" borderId="62" xfId="0" applyFont="1" applyFill="1" applyBorder="1" applyAlignment="1">
      <alignment horizontal="center" vertical="center" wrapText="1"/>
    </xf>
    <xf numFmtId="0" fontId="1" fillId="6" borderId="54" xfId="0" applyFont="1" applyFill="1" applyBorder="1" applyAlignment="1">
      <alignment horizontal="center" vertical="center"/>
    </xf>
    <xf numFmtId="0" fontId="3" fillId="6" borderId="57"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1" fillId="6" borderId="66" xfId="0" applyFont="1" applyFill="1" applyBorder="1" applyAlignment="1">
      <alignment vertical="center" wrapText="1"/>
    </xf>
    <xf numFmtId="0" fontId="1" fillId="0" borderId="48" xfId="0" applyFont="1" applyBorder="1" applyAlignment="1">
      <alignment vertical="center" wrapText="1"/>
    </xf>
    <xf numFmtId="4" fontId="3" fillId="2" borderId="32" xfId="0" applyNumberFormat="1" applyFont="1" applyFill="1" applyBorder="1" applyAlignment="1">
      <alignment horizontal="center" vertical="center"/>
    </xf>
    <xf numFmtId="167" fontId="3" fillId="0" borderId="62" xfId="0" applyNumberFormat="1" applyFont="1" applyBorder="1" applyAlignment="1">
      <alignment horizontal="center" vertical="center" wrapText="1"/>
    </xf>
    <xf numFmtId="0" fontId="3" fillId="6" borderId="45" xfId="0" applyFont="1" applyFill="1" applyBorder="1" applyAlignment="1">
      <alignment horizontal="center" vertical="center"/>
    </xf>
    <xf numFmtId="0" fontId="3" fillId="6" borderId="58" xfId="0" applyFont="1" applyFill="1" applyBorder="1" applyAlignment="1">
      <alignment horizontal="center" vertical="center"/>
    </xf>
    <xf numFmtId="0" fontId="1" fillId="0" borderId="38" xfId="0" applyFont="1" applyBorder="1" applyAlignment="1">
      <alignment horizontal="left" vertical="top" wrapText="1"/>
    </xf>
    <xf numFmtId="4" fontId="1" fillId="2" borderId="33" xfId="0" applyNumberFormat="1" applyFont="1" applyFill="1" applyBorder="1" applyAlignment="1">
      <alignment vertical="center"/>
    </xf>
    <xf numFmtId="0" fontId="1" fillId="0" borderId="38" xfId="0" applyFont="1" applyBorder="1" applyAlignment="1">
      <alignment horizontal="justify" vertical="top" wrapText="1"/>
    </xf>
    <xf numFmtId="1" fontId="1" fillId="0" borderId="38" xfId="0" applyNumberFormat="1" applyFont="1" applyBorder="1" applyAlignment="1">
      <alignment horizontal="center"/>
    </xf>
    <xf numFmtId="4" fontId="1" fillId="0" borderId="38" xfId="0" applyNumberFormat="1" applyFont="1" applyBorder="1" applyAlignment="1">
      <alignment horizontal="center"/>
    </xf>
    <xf numFmtId="0" fontId="1" fillId="2" borderId="32" xfId="0" applyFont="1" applyFill="1" applyBorder="1" applyAlignment="1">
      <alignment horizontal="left" vertical="center" wrapText="1"/>
    </xf>
    <xf numFmtId="4" fontId="1" fillId="2" borderId="32" xfId="0" applyNumberFormat="1" applyFont="1" applyFill="1" applyBorder="1" applyAlignment="1">
      <alignment horizontal="left" vertical="center" wrapText="1"/>
    </xf>
    <xf numFmtId="4" fontId="1" fillId="2" borderId="33" xfId="0" applyNumberFormat="1" applyFont="1" applyFill="1" applyBorder="1" applyAlignment="1">
      <alignment horizontal="left" vertical="center" wrapText="1"/>
    </xf>
    <xf numFmtId="0" fontId="3" fillId="0" borderId="62" xfId="0" applyFont="1" applyBorder="1" applyAlignment="1">
      <alignment horizontal="right" vertical="center"/>
    </xf>
    <xf numFmtId="0" fontId="3" fillId="0" borderId="45" xfId="0" applyFont="1" applyBorder="1" applyAlignment="1">
      <alignment horizontal="right" vertical="center"/>
    </xf>
    <xf numFmtId="0" fontId="45" fillId="2" borderId="32" xfId="0" applyFont="1" applyFill="1" applyBorder="1" applyAlignment="1">
      <alignment vertical="center" wrapText="1"/>
    </xf>
    <xf numFmtId="0" fontId="45" fillId="2" borderId="32" xfId="0" applyFont="1" applyFill="1" applyBorder="1" applyAlignment="1">
      <alignment horizontal="center" vertical="center" wrapText="1"/>
    </xf>
    <xf numFmtId="4" fontId="45" fillId="2" borderId="32"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2" fillId="0" borderId="54" xfId="0" applyFont="1" applyBorder="1" applyAlignment="1">
      <alignment vertical="top" wrapText="1"/>
    </xf>
    <xf numFmtId="0" fontId="2" fillId="0" borderId="54" xfId="0" applyFont="1" applyBorder="1" applyAlignment="1">
      <alignment horizontal="center" vertical="center"/>
    </xf>
    <xf numFmtId="4" fontId="2" fillId="0" borderId="54" xfId="0" applyNumberFormat="1" applyFont="1" applyBorder="1" applyAlignment="1">
      <alignment horizontal="center" vertical="center"/>
    </xf>
    <xf numFmtId="0" fontId="2" fillId="0" borderId="38" xfId="0" applyFont="1" applyBorder="1" applyAlignment="1">
      <alignment vertical="top" wrapText="1"/>
    </xf>
    <xf numFmtId="0" fontId="2" fillId="0" borderId="38" xfId="0" applyFont="1" applyBorder="1" applyAlignment="1">
      <alignment horizontal="center" vertical="center"/>
    </xf>
    <xf numFmtId="4" fontId="2" fillId="0" borderId="38" xfId="0" applyNumberFormat="1" applyFont="1" applyBorder="1" applyAlignment="1">
      <alignment horizontal="center" vertical="center"/>
    </xf>
    <xf numFmtId="0" fontId="3" fillId="8" borderId="31" xfId="0" applyFont="1" applyFill="1" applyBorder="1" applyAlignment="1">
      <alignment horizontal="center" vertical="center" wrapText="1"/>
    </xf>
    <xf numFmtId="0" fontId="1" fillId="0" borderId="48" xfId="0" applyFont="1" applyBorder="1" applyAlignment="1">
      <alignment horizontal="left" vertical="center" wrapText="1"/>
    </xf>
    <xf numFmtId="0" fontId="1" fillId="0" borderId="54" xfId="0" applyFont="1" applyBorder="1" applyAlignment="1">
      <alignment horizontal="left" vertical="top" wrapText="1"/>
    </xf>
    <xf numFmtId="0" fontId="1" fillId="0" borderId="54" xfId="0" applyFont="1" applyBorder="1" applyAlignment="1">
      <alignment horizontal="center" wrapText="1"/>
    </xf>
    <xf numFmtId="0" fontId="1" fillId="0" borderId="54" xfId="0" applyFont="1" applyBorder="1" applyAlignment="1">
      <alignment horizontal="right" vertical="center"/>
    </xf>
    <xf numFmtId="4" fontId="1" fillId="0" borderId="54" xfId="0" applyNumberFormat="1" applyFont="1" applyBorder="1" applyAlignment="1">
      <alignment horizontal="center" vertical="center"/>
    </xf>
    <xf numFmtId="4" fontId="1" fillId="0" borderId="55" xfId="0" applyNumberFormat="1" applyFont="1" applyBorder="1" applyAlignment="1">
      <alignment wrapText="1"/>
    </xf>
    <xf numFmtId="4" fontId="1" fillId="0" borderId="46" xfId="0" applyNumberFormat="1" applyFont="1" applyBorder="1" applyAlignment="1">
      <alignment wrapText="1"/>
    </xf>
    <xf numFmtId="4" fontId="1" fillId="0" borderId="38" xfId="0" applyNumberFormat="1" applyFont="1" applyBorder="1" applyAlignment="1">
      <alignment wrapText="1"/>
    </xf>
    <xf numFmtId="0" fontId="3" fillId="8" borderId="5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1" xfId="0" applyFont="1" applyFill="1" applyBorder="1" applyAlignment="1">
      <alignment horizontal="center" vertical="center"/>
    </xf>
    <xf numFmtId="4" fontId="3" fillId="2" borderId="41" xfId="0" applyNumberFormat="1" applyFont="1" applyFill="1" applyBorder="1" applyAlignment="1">
      <alignment horizontal="center" vertical="center"/>
    </xf>
    <xf numFmtId="4" fontId="3" fillId="2" borderId="42" xfId="0" applyNumberFormat="1" applyFont="1" applyFill="1" applyBorder="1" applyAlignment="1">
      <alignment vertical="center" wrapText="1"/>
    </xf>
    <xf numFmtId="0" fontId="3"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4" fontId="3" fillId="6" borderId="38" xfId="0" applyNumberFormat="1" applyFont="1" applyFill="1" applyBorder="1" applyAlignment="1">
      <alignment horizontal="center" vertical="center"/>
    </xf>
    <xf numFmtId="4" fontId="3" fillId="6" borderId="39" xfId="0" applyNumberFormat="1" applyFont="1" applyFill="1" applyBorder="1" applyAlignment="1">
      <alignment vertical="center" wrapText="1"/>
    </xf>
    <xf numFmtId="0" fontId="3" fillId="0" borderId="54" xfId="0" applyFont="1" applyBorder="1" applyAlignment="1">
      <alignment horizontal="left" wrapText="1"/>
    </xf>
    <xf numFmtId="4" fontId="1" fillId="0" borderId="63" xfId="0" applyNumberFormat="1" applyFont="1" applyBorder="1" applyAlignment="1">
      <alignment vertical="center" wrapText="1"/>
    </xf>
    <xf numFmtId="4" fontId="3" fillId="0" borderId="17" xfId="0" applyNumberFormat="1" applyFont="1" applyBorder="1" applyAlignment="1">
      <alignment vertical="center"/>
    </xf>
    <xf numFmtId="4" fontId="3" fillId="0" borderId="1" xfId="0" applyNumberFormat="1" applyFont="1" applyBorder="1" applyAlignment="1">
      <alignment vertical="center"/>
    </xf>
    <xf numFmtId="0" fontId="0" fillId="0" borderId="0" xfId="0" applyAlignment="1">
      <alignment wrapText="1"/>
    </xf>
    <xf numFmtId="49" fontId="18" fillId="0" borderId="0" xfId="10" applyNumberFormat="1" applyFont="1" applyAlignment="1">
      <alignment horizontal="left" vertical="top" wrapText="1"/>
    </xf>
    <xf numFmtId="0" fontId="4" fillId="0" borderId="4" xfId="0" applyFont="1" applyBorder="1" applyAlignment="1">
      <alignment horizontal="left" vertical="top" wrapText="1"/>
    </xf>
    <xf numFmtId="0" fontId="4" fillId="6"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11" borderId="19" xfId="11" applyFont="1" applyFill="1" applyBorder="1"/>
    <xf numFmtId="0" fontId="3" fillId="11" borderId="20" xfId="11" applyFont="1" applyFill="1" applyBorder="1"/>
    <xf numFmtId="0" fontId="3" fillId="11" borderId="21" xfId="11" applyFont="1" applyFill="1" applyBorder="1"/>
    <xf numFmtId="0" fontId="4" fillId="0" borderId="0" xfId="0" applyFont="1" applyAlignment="1">
      <alignment horizontal="left" vertical="top" wrapText="1"/>
    </xf>
    <xf numFmtId="0" fontId="1" fillId="0" borderId="19" xfId="11" applyFont="1" applyFill="1" applyBorder="1"/>
    <xf numFmtId="0" fontId="3" fillId="0" borderId="20" xfId="11" applyFont="1" applyFill="1" applyBorder="1"/>
    <xf numFmtId="0" fontId="3" fillId="0" borderId="20" xfId="0" applyFont="1" applyBorder="1" applyAlignment="1">
      <alignment vertical="top" wrapText="1"/>
    </xf>
    <xf numFmtId="0" fontId="4" fillId="0" borderId="0" xfId="0" applyFont="1" applyAlignment="1">
      <alignment vertical="center" wrapText="1"/>
    </xf>
    <xf numFmtId="0" fontId="1" fillId="0" borderId="34" xfId="6" applyFont="1" applyBorder="1" applyAlignment="1">
      <alignment vertical="center"/>
    </xf>
    <xf numFmtId="0" fontId="3" fillId="0" borderId="35" xfId="6" applyFont="1" applyBorder="1" applyAlignment="1">
      <alignment vertical="center"/>
    </xf>
    <xf numFmtId="0" fontId="3" fillId="0" borderId="33" xfId="6" applyFont="1" applyBorder="1" applyAlignment="1">
      <alignment vertical="center"/>
    </xf>
    <xf numFmtId="0" fontId="3" fillId="8" borderId="21" xfId="6" applyFont="1" applyFill="1" applyBorder="1"/>
    <xf numFmtId="4" fontId="27" fillId="0" borderId="54" xfId="3" applyNumberFormat="1" applyFont="1" applyBorder="1" applyAlignment="1">
      <alignment horizontal="center" vertical="center"/>
    </xf>
    <xf numFmtId="4" fontId="27" fillId="0" borderId="1" xfId="3" applyNumberFormat="1" applyFont="1" applyBorder="1" applyAlignment="1">
      <alignment horizontal="center" vertical="center"/>
    </xf>
    <xf numFmtId="4" fontId="27" fillId="0" borderId="1" xfId="5" applyNumberFormat="1" applyFont="1" applyBorder="1" applyAlignment="1">
      <alignment horizontal="center" vertical="center"/>
    </xf>
    <xf numFmtId="4" fontId="27" fillId="0" borderId="29" xfId="5" applyNumberFormat="1" applyFont="1" applyBorder="1" applyAlignment="1">
      <alignment horizontal="center" vertical="center"/>
    </xf>
    <xf numFmtId="4" fontId="21" fillId="0" borderId="0" xfId="0" applyNumberFormat="1" applyFont="1" applyAlignment="1">
      <alignment horizontal="right"/>
    </xf>
    <xf numFmtId="4" fontId="31" fillId="0" borderId="54" xfId="3" applyNumberFormat="1" applyFont="1" applyBorder="1" applyAlignment="1">
      <alignment horizontal="center" vertical="center"/>
    </xf>
    <xf numFmtId="4" fontId="27" fillId="0" borderId="29" xfId="3" applyNumberFormat="1" applyFont="1" applyBorder="1" applyAlignment="1">
      <alignment horizontal="center" vertical="center"/>
    </xf>
    <xf numFmtId="4" fontId="27" fillId="0" borderId="38" xfId="5" applyNumberFormat="1" applyFont="1" applyBorder="1" applyAlignment="1">
      <alignment horizontal="center" vertical="center"/>
    </xf>
    <xf numFmtId="4" fontId="27" fillId="0" borderId="38" xfId="3" applyNumberFormat="1" applyFont="1" applyBorder="1" applyAlignment="1">
      <alignment horizontal="center" vertical="center"/>
    </xf>
    <xf numFmtId="4" fontId="0" fillId="0" borderId="0" xfId="0" applyNumberFormat="1"/>
    <xf numFmtId="0" fontId="20" fillId="0" borderId="0" xfId="3" applyFont="1"/>
    <xf numFmtId="49" fontId="1" fillId="0" borderId="14" xfId="0" applyNumberFormat="1" applyFont="1" applyBorder="1" applyAlignment="1">
      <alignment vertical="center" wrapText="1"/>
    </xf>
    <xf numFmtId="0" fontId="1" fillId="0" borderId="29" xfId="0" applyFont="1" applyBorder="1" applyAlignment="1">
      <alignment vertical="center" wrapText="1"/>
    </xf>
    <xf numFmtId="0" fontId="1" fillId="0" borderId="29" xfId="0" applyFont="1" applyBorder="1" applyAlignment="1">
      <alignment horizontal="center" vertical="center" wrapText="1"/>
    </xf>
    <xf numFmtId="4" fontId="1" fillId="0" borderId="29" xfId="0" applyNumberFormat="1" applyFont="1" applyBorder="1" applyAlignment="1">
      <alignment horizontal="right" vertical="center" wrapText="1"/>
    </xf>
    <xf numFmtId="4" fontId="1" fillId="0" borderId="78" xfId="0" applyNumberFormat="1" applyFont="1" applyBorder="1" applyAlignment="1">
      <alignment horizontal="right" vertical="center" wrapText="1"/>
    </xf>
    <xf numFmtId="49" fontId="1" fillId="0" borderId="16" xfId="0" applyNumberFormat="1" applyFont="1" applyBorder="1" applyAlignment="1">
      <alignment vertical="center" wrapText="1"/>
    </xf>
    <xf numFmtId="0" fontId="1" fillId="0" borderId="17" xfId="0" applyFont="1" applyBorder="1" applyAlignment="1">
      <alignment vertical="center" wrapText="1"/>
    </xf>
    <xf numFmtId="4" fontId="1" fillId="0" borderId="17" xfId="0" applyNumberFormat="1" applyFont="1" applyBorder="1" applyAlignment="1">
      <alignment horizontal="right" vertical="center" wrapText="1"/>
    </xf>
    <xf numFmtId="4" fontId="1" fillId="0" borderId="18" xfId="0" applyNumberFormat="1" applyFont="1" applyBorder="1" applyAlignment="1">
      <alignment horizontal="right" vertical="center" wrapText="1"/>
    </xf>
    <xf numFmtId="4" fontId="3" fillId="0" borderId="33" xfId="11" applyNumberFormat="1" applyFont="1" applyFill="1" applyBorder="1"/>
    <xf numFmtId="4" fontId="3" fillId="0" borderId="33" xfId="0" applyNumberFormat="1" applyFont="1" applyBorder="1" applyAlignment="1">
      <alignment vertical="top" wrapText="1"/>
    </xf>
    <xf numFmtId="49" fontId="18" fillId="0" borderId="0" xfId="10" applyNumberFormat="1" applyFont="1" applyAlignment="1">
      <alignment horizontal="left" vertical="top" wrapText="1"/>
    </xf>
    <xf numFmtId="0" fontId="18" fillId="0" borderId="0" xfId="10" applyFont="1" applyAlignment="1">
      <alignment horizontal="left" vertical="top" wrapText="1"/>
    </xf>
    <xf numFmtId="2" fontId="18" fillId="0" borderId="0" xfId="10" applyNumberFormat="1" applyFont="1" applyAlignment="1">
      <alignment horizontal="left" vertical="top" wrapText="1"/>
    </xf>
    <xf numFmtId="49" fontId="3" fillId="2" borderId="1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13" xfId="0" applyNumberFormat="1" applyFont="1" applyFill="1" applyBorder="1" applyAlignment="1">
      <alignment horizontal="left" vertical="center" wrapText="1"/>
    </xf>
    <xf numFmtId="49" fontId="3" fillId="2" borderId="12" xfId="0" applyNumberFormat="1" applyFont="1" applyFill="1" applyBorder="1" applyAlignment="1">
      <alignment horizontal="right" vertical="center" wrapText="1"/>
    </xf>
    <xf numFmtId="49" fontId="3" fillId="2" borderId="3" xfId="0" applyNumberFormat="1" applyFont="1" applyFill="1" applyBorder="1" applyAlignment="1">
      <alignment horizontal="right" vertical="center" wrapText="1"/>
    </xf>
    <xf numFmtId="49" fontId="3" fillId="2" borderId="4" xfId="0" applyNumberFormat="1" applyFont="1" applyFill="1" applyBorder="1" applyAlignment="1">
      <alignment horizontal="right" vertical="center" wrapText="1"/>
    </xf>
    <xf numFmtId="49" fontId="3" fillId="3" borderId="12" xfId="0" applyNumberFormat="1" applyFont="1" applyFill="1" applyBorder="1" applyAlignment="1">
      <alignment vertical="center" wrapText="1"/>
    </xf>
    <xf numFmtId="49" fontId="3" fillId="3" borderId="3" xfId="0" applyNumberFormat="1" applyFont="1" applyFill="1" applyBorder="1" applyAlignment="1">
      <alignment vertical="center" wrapText="1"/>
    </xf>
    <xf numFmtId="49" fontId="3" fillId="3" borderId="13" xfId="0" applyNumberFormat="1" applyFont="1" applyFill="1" applyBorder="1" applyAlignment="1">
      <alignment vertical="center" wrapText="1"/>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 fillId="2" borderId="2" xfId="0" applyFont="1" applyFill="1" applyBorder="1" applyAlignment="1">
      <alignment horizontal="right" wrapText="1"/>
    </xf>
    <xf numFmtId="0" fontId="1" fillId="2" borderId="3" xfId="0" applyFont="1" applyFill="1" applyBorder="1" applyAlignment="1">
      <alignment horizontal="right" wrapText="1"/>
    </xf>
    <xf numFmtId="0" fontId="1" fillId="2" borderId="4" xfId="0" applyFont="1" applyFill="1" applyBorder="1" applyAlignment="1">
      <alignment horizontal="right" wrapText="1"/>
    </xf>
    <xf numFmtId="4" fontId="1" fillId="2" borderId="1" xfId="0" applyNumberFormat="1" applyFont="1" applyFill="1" applyBorder="1" applyAlignment="1">
      <alignment horizontal="right" wrapText="1"/>
    </xf>
    <xf numFmtId="4" fontId="1" fillId="2" borderId="7" xfId="0" applyNumberFormat="1" applyFont="1" applyFill="1" applyBorder="1" applyAlignment="1">
      <alignment horizontal="right"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4" fillId="0" borderId="12" xfId="0" applyFont="1" applyBorder="1" applyAlignment="1">
      <alignment horizontal="left" vertical="center" wrapText="1"/>
    </xf>
    <xf numFmtId="0" fontId="1" fillId="0" borderId="13" xfId="0" applyFont="1" applyBorder="1" applyAlignment="1">
      <alignment horizontal="left" vertical="center" wrapText="1"/>
    </xf>
    <xf numFmtId="4" fontId="1" fillId="0" borderId="1" xfId="0" applyNumberFormat="1" applyFont="1" applyBorder="1" applyAlignment="1">
      <alignment horizontal="right" vertical="center" wrapText="1"/>
    </xf>
    <xf numFmtId="4" fontId="1" fillId="0" borderId="7" xfId="0" applyNumberFormat="1" applyFont="1" applyBorder="1" applyAlignment="1">
      <alignment horizontal="righ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3" xfId="0" applyFont="1" applyFill="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2" borderId="23" xfId="0" applyNumberFormat="1" applyFont="1" applyFill="1" applyBorder="1" applyAlignment="1">
      <alignment horizontal="right" vertical="center" wrapText="1"/>
    </xf>
    <xf numFmtId="49" fontId="3" fillId="2" borderId="24" xfId="0" applyNumberFormat="1" applyFont="1" applyFill="1" applyBorder="1" applyAlignment="1">
      <alignment horizontal="right" vertical="center" wrapText="1"/>
    </xf>
    <xf numFmtId="49" fontId="3" fillId="2" borderId="25" xfId="0" applyNumberFormat="1" applyFont="1" applyFill="1" applyBorder="1" applyAlignment="1">
      <alignment horizontal="right" vertical="center" wrapText="1"/>
    </xf>
    <xf numFmtId="49" fontId="1" fillId="0" borderId="1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0" fontId="3" fillId="2" borderId="31" xfId="3" applyFont="1" applyFill="1" applyBorder="1" applyAlignment="1">
      <alignment horizontal="left" vertical="center" wrapText="1"/>
    </xf>
    <xf numFmtId="0" fontId="3" fillId="2" borderId="32" xfId="3"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8" borderId="49" xfId="3" applyFont="1" applyFill="1" applyBorder="1" applyAlignment="1">
      <alignment horizontal="left"/>
    </xf>
    <xf numFmtId="0" fontId="3" fillId="8" borderId="20" xfId="3" applyFont="1" applyFill="1" applyBorder="1" applyAlignment="1">
      <alignment horizontal="left"/>
    </xf>
    <xf numFmtId="0" fontId="3" fillId="8" borderId="21" xfId="3" applyFont="1" applyFill="1" applyBorder="1" applyAlignment="1">
      <alignment horizontal="left"/>
    </xf>
    <xf numFmtId="0" fontId="27" fillId="0" borderId="58" xfId="3" applyFont="1" applyBorder="1" applyAlignment="1">
      <alignment horizontal="center" vertical="center"/>
    </xf>
    <xf numFmtId="0" fontId="27" fillId="0" borderId="56" xfId="0" applyFont="1" applyBorder="1" applyAlignment="1">
      <alignment horizontal="center" vertical="center"/>
    </xf>
    <xf numFmtId="0" fontId="3" fillId="2" borderId="19" xfId="0" applyFont="1" applyFill="1" applyBorder="1" applyAlignment="1">
      <alignment horizontal="right"/>
    </xf>
    <xf numFmtId="0" fontId="3" fillId="2" borderId="20" xfId="0" applyFont="1" applyFill="1" applyBorder="1" applyAlignment="1">
      <alignment horizontal="right"/>
    </xf>
    <xf numFmtId="0" fontId="3" fillId="2" borderId="53" xfId="0" applyFont="1" applyFill="1" applyBorder="1" applyAlignment="1">
      <alignment horizontal="right"/>
    </xf>
    <xf numFmtId="0" fontId="3" fillId="2" borderId="33" xfId="3" applyFont="1" applyFill="1" applyBorder="1" applyAlignment="1">
      <alignment horizontal="left" vertical="center" wrapText="1"/>
    </xf>
    <xf numFmtId="0" fontId="27" fillId="0" borderId="50" xfId="3" applyFont="1" applyBorder="1" applyAlignment="1">
      <alignment horizontal="center" vertical="center"/>
    </xf>
    <xf numFmtId="0" fontId="27" fillId="0" borderId="57" xfId="0" applyFont="1" applyBorder="1" applyAlignment="1">
      <alignment horizontal="center" vertical="center"/>
    </xf>
    <xf numFmtId="0" fontId="27" fillId="0" borderId="56" xfId="3" applyFont="1" applyBorder="1" applyAlignment="1">
      <alignment horizontal="center" vertical="center"/>
    </xf>
    <xf numFmtId="0" fontId="3" fillId="2" borderId="19" xfId="3" applyFont="1" applyFill="1" applyBorder="1" applyAlignment="1">
      <alignment horizontal="left" vertical="center" wrapText="1"/>
    </xf>
    <xf numFmtId="0" fontId="3" fillId="2" borderId="20" xfId="3" applyFont="1" applyFill="1" applyBorder="1" applyAlignment="1">
      <alignment horizontal="left" vertical="center" wrapText="1"/>
    </xf>
    <xf numFmtId="0" fontId="3" fillId="2" borderId="21" xfId="3" applyFont="1" applyFill="1" applyBorder="1" applyAlignment="1">
      <alignment horizontal="left" vertical="center" wrapText="1"/>
    </xf>
    <xf numFmtId="0" fontId="26" fillId="2" borderId="31"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33" xfId="0" applyFont="1" applyFill="1" applyBorder="1" applyAlignment="1">
      <alignment horizontal="center" vertical="center" wrapText="1"/>
    </xf>
    <xf numFmtId="49" fontId="1" fillId="0" borderId="34" xfId="0" applyNumberFormat="1" applyFont="1" applyBorder="1" applyAlignment="1">
      <alignment horizontal="center" vertical="center" wrapText="1"/>
    </xf>
    <xf numFmtId="49" fontId="1" fillId="0" borderId="35"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0" fontId="3" fillId="7" borderId="49" xfId="3" applyFont="1" applyFill="1" applyBorder="1" applyAlignment="1">
      <alignment horizontal="left"/>
    </xf>
    <xf numFmtId="0" fontId="3" fillId="7" borderId="20" xfId="3" applyFont="1" applyFill="1" applyBorder="1" applyAlignment="1">
      <alignment horizontal="left"/>
    </xf>
    <xf numFmtId="0" fontId="3" fillId="7" borderId="21" xfId="3" applyFont="1" applyFill="1" applyBorder="1" applyAlignment="1">
      <alignment horizontal="left"/>
    </xf>
    <xf numFmtId="0" fontId="3" fillId="8" borderId="32" xfId="3" applyFont="1" applyFill="1" applyBorder="1" applyAlignment="1">
      <alignment horizontal="left"/>
    </xf>
    <xf numFmtId="0" fontId="3" fillId="8" borderId="33" xfId="3" applyFont="1" applyFill="1" applyBorder="1" applyAlignment="1">
      <alignment horizontal="left"/>
    </xf>
    <xf numFmtId="0" fontId="27" fillId="0" borderId="58"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3" fillId="2" borderId="19"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53" xfId="0" applyFont="1" applyFill="1" applyBorder="1" applyAlignment="1">
      <alignment horizontal="right" vertical="center"/>
    </xf>
    <xf numFmtId="0" fontId="3" fillId="2" borderId="50" xfId="3" applyFont="1" applyFill="1" applyBorder="1" applyAlignment="1">
      <alignment horizontal="left" vertical="center" wrapText="1"/>
    </xf>
    <xf numFmtId="0" fontId="3" fillId="2" borderId="51" xfId="3"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41" xfId="3"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0" borderId="43" xfId="3" applyFont="1" applyBorder="1" applyAlignment="1">
      <alignment horizontal="right"/>
    </xf>
    <xf numFmtId="0" fontId="3" fillId="0" borderId="44" xfId="3" applyFont="1" applyBorder="1" applyAlignment="1">
      <alignment horizontal="right"/>
    </xf>
    <xf numFmtId="0" fontId="3" fillId="0" borderId="48" xfId="3" applyFont="1" applyBorder="1" applyAlignment="1">
      <alignment horizontal="right"/>
    </xf>
    <xf numFmtId="0" fontId="3" fillId="0" borderId="29" xfId="3" applyFont="1" applyBorder="1" applyAlignment="1">
      <alignment horizontal="left"/>
    </xf>
    <xf numFmtId="0" fontId="3" fillId="0" borderId="29" xfId="0" applyFont="1" applyBorder="1"/>
    <xf numFmtId="0" fontId="3" fillId="2" borderId="19" xfId="3" applyFont="1" applyFill="1" applyBorder="1" applyAlignment="1">
      <alignment horizontal="center" vertical="center"/>
    </xf>
    <xf numFmtId="0" fontId="3" fillId="2" borderId="20" xfId="3" applyFont="1" applyFill="1" applyBorder="1" applyAlignment="1">
      <alignment horizontal="center" vertical="center"/>
    </xf>
    <xf numFmtId="0" fontId="3" fillId="2" borderId="21" xfId="3" applyFont="1" applyFill="1" applyBorder="1" applyAlignment="1">
      <alignment horizontal="center" vertical="center"/>
    </xf>
    <xf numFmtId="0" fontId="3" fillId="0" borderId="17" xfId="3" applyFont="1" applyBorder="1" applyAlignment="1">
      <alignment horizontal="left"/>
    </xf>
    <xf numFmtId="0" fontId="3" fillId="0" borderId="17" xfId="0" applyFont="1" applyBorder="1"/>
    <xf numFmtId="0" fontId="3" fillId="0" borderId="1" xfId="3" applyFont="1" applyBorder="1" applyAlignment="1">
      <alignment horizontal="left"/>
    </xf>
    <xf numFmtId="0" fontId="3" fillId="0" borderId="1" xfId="0" applyFont="1" applyBorder="1"/>
    <xf numFmtId="43" fontId="1" fillId="0" borderId="46" xfId="2" applyFont="1" applyFill="1" applyBorder="1" applyAlignment="1">
      <alignment horizontal="center" vertical="center"/>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3" fillId="2" borderId="19" xfId="6" applyFont="1" applyFill="1" applyBorder="1" applyAlignment="1">
      <alignment horizontal="right"/>
    </xf>
    <xf numFmtId="0" fontId="3" fillId="2" borderId="20" xfId="6" applyFont="1" applyFill="1" applyBorder="1" applyAlignment="1">
      <alignment horizontal="right"/>
    </xf>
    <xf numFmtId="0" fontId="3" fillId="2" borderId="53" xfId="6" applyFont="1" applyFill="1" applyBorder="1" applyAlignment="1">
      <alignment horizontal="right"/>
    </xf>
    <xf numFmtId="0" fontId="1" fillId="0" borderId="1" xfId="6" applyFont="1" applyBorder="1" applyAlignment="1">
      <alignment horizontal="center" vertical="center"/>
    </xf>
    <xf numFmtId="43" fontId="1" fillId="0" borderId="1" xfId="2" applyFont="1" applyFill="1" applyBorder="1" applyAlignment="1">
      <alignment horizontal="center" vertical="center"/>
    </xf>
    <xf numFmtId="0" fontId="3" fillId="8" borderId="69" xfId="6" applyFont="1" applyFill="1" applyBorder="1" applyAlignment="1">
      <alignment horizontal="left"/>
    </xf>
    <xf numFmtId="0" fontId="3" fillId="8" borderId="35" xfId="6" applyFont="1" applyFill="1" applyBorder="1" applyAlignment="1">
      <alignment horizontal="left"/>
    </xf>
    <xf numFmtId="0" fontId="3" fillId="8" borderId="36" xfId="6" applyFont="1" applyFill="1" applyBorder="1" applyAlignment="1">
      <alignment horizontal="left"/>
    </xf>
    <xf numFmtId="0" fontId="1" fillId="6" borderId="64" xfId="7" applyFont="1" applyFill="1" applyBorder="1" applyAlignment="1">
      <alignment horizontal="center" vertical="center"/>
    </xf>
    <xf numFmtId="0" fontId="31" fillId="6" borderId="19" xfId="6" applyFont="1" applyFill="1" applyBorder="1" applyAlignment="1">
      <alignment horizontal="center" vertical="center" wrapText="1"/>
    </xf>
    <xf numFmtId="0" fontId="31" fillId="6" borderId="53" xfId="6" applyFont="1" applyFill="1" applyBorder="1" applyAlignment="1">
      <alignment horizontal="center" vertical="center" wrapText="1"/>
    </xf>
    <xf numFmtId="0" fontId="1" fillId="6" borderId="58" xfId="6" applyFont="1" applyFill="1" applyBorder="1" applyAlignment="1">
      <alignment horizontal="center" vertical="center"/>
    </xf>
    <xf numFmtId="0" fontId="1" fillId="6" borderId="56" xfId="6" applyFont="1" applyFill="1" applyBorder="1" applyAlignment="1">
      <alignment horizontal="center" vertical="center"/>
    </xf>
    <xf numFmtId="0" fontId="31" fillId="6" borderId="19" xfId="6" applyFont="1" applyFill="1" applyBorder="1" applyAlignment="1">
      <alignment horizontal="center" vertical="center"/>
    </xf>
    <xf numFmtId="0" fontId="31" fillId="6" borderId="53" xfId="6" applyFont="1" applyFill="1" applyBorder="1" applyAlignment="1">
      <alignment horizontal="center" vertical="center"/>
    </xf>
    <xf numFmtId="0" fontId="1" fillId="6" borderId="70" xfId="7" applyFont="1" applyFill="1" applyBorder="1" applyAlignment="1">
      <alignment horizontal="center" vertical="center"/>
    </xf>
    <xf numFmtId="0" fontId="1" fillId="6" borderId="67" xfId="7" applyFont="1" applyFill="1" applyBorder="1" applyAlignment="1">
      <alignment horizontal="center" vertical="center"/>
    </xf>
    <xf numFmtId="0" fontId="1" fillId="6" borderId="71" xfId="7" applyFont="1" applyFill="1" applyBorder="1" applyAlignment="1">
      <alignment horizontal="center" vertical="center"/>
    </xf>
    <xf numFmtId="0" fontId="1" fillId="6" borderId="70" xfId="6" applyFont="1" applyFill="1" applyBorder="1" applyAlignment="1">
      <alignment horizontal="center" vertical="center"/>
    </xf>
    <xf numFmtId="0" fontId="1" fillId="6" borderId="67" xfId="6" applyFont="1" applyFill="1" applyBorder="1" applyAlignment="1">
      <alignment horizontal="center" vertical="center"/>
    </xf>
    <xf numFmtId="0" fontId="1" fillId="6" borderId="71" xfId="6" applyFont="1" applyFill="1" applyBorder="1" applyAlignment="1">
      <alignment horizontal="center" vertical="center"/>
    </xf>
    <xf numFmtId="0" fontId="1" fillId="6" borderId="70" xfId="0" applyFont="1" applyFill="1" applyBorder="1" applyAlignment="1">
      <alignment horizontal="center" vertical="center"/>
    </xf>
    <xf numFmtId="0" fontId="1" fillId="6" borderId="67" xfId="0" applyFont="1" applyFill="1" applyBorder="1" applyAlignment="1">
      <alignment horizontal="center" vertical="center"/>
    </xf>
    <xf numFmtId="0" fontId="3" fillId="2" borderId="49" xfId="6" applyFont="1" applyFill="1" applyBorder="1" applyAlignment="1">
      <alignment horizontal="left"/>
    </xf>
    <xf numFmtId="0" fontId="3" fillId="2" borderId="20" xfId="6" applyFont="1" applyFill="1" applyBorder="1" applyAlignment="1">
      <alignment horizontal="left"/>
    </xf>
    <xf numFmtId="0" fontId="3" fillId="2" borderId="21" xfId="6" applyFont="1" applyFill="1" applyBorder="1" applyAlignment="1">
      <alignment horizontal="left"/>
    </xf>
    <xf numFmtId="0" fontId="1" fillId="6" borderId="57" xfId="6" applyFont="1" applyFill="1" applyBorder="1" applyAlignment="1">
      <alignment horizontal="center" vertical="center"/>
    </xf>
    <xf numFmtId="0" fontId="3" fillId="6" borderId="54" xfId="6" applyFont="1" applyFill="1" applyBorder="1" applyAlignment="1">
      <alignment horizontal="left"/>
    </xf>
    <xf numFmtId="0" fontId="3" fillId="6" borderId="38" xfId="6" applyFont="1" applyFill="1" applyBorder="1" applyAlignment="1">
      <alignment horizontal="left"/>
    </xf>
    <xf numFmtId="164" fontId="3" fillId="6" borderId="32" xfId="6" applyNumberFormat="1" applyFont="1" applyFill="1" applyBorder="1" applyAlignment="1">
      <alignment horizontal="right"/>
    </xf>
    <xf numFmtId="0" fontId="3" fillId="6" borderId="33" xfId="6" applyFont="1" applyFill="1" applyBorder="1" applyAlignment="1">
      <alignment horizontal="right"/>
    </xf>
    <xf numFmtId="0" fontId="3" fillId="2" borderId="34" xfId="6" applyFont="1" applyFill="1" applyBorder="1" applyAlignment="1">
      <alignment horizontal="center"/>
    </xf>
    <xf numFmtId="0" fontId="3" fillId="2" borderId="35" xfId="6" applyFont="1" applyFill="1" applyBorder="1" applyAlignment="1">
      <alignment horizontal="center"/>
    </xf>
    <xf numFmtId="0" fontId="3" fillId="2" borderId="36" xfId="6" applyFont="1" applyFill="1" applyBorder="1" applyAlignment="1">
      <alignment horizontal="center"/>
    </xf>
    <xf numFmtId="0" fontId="3" fillId="6" borderId="31" xfId="6" applyFont="1" applyFill="1" applyBorder="1" applyAlignment="1">
      <alignment horizontal="right"/>
    </xf>
    <xf numFmtId="0" fontId="3" fillId="6" borderId="32" xfId="6" applyFont="1" applyFill="1" applyBorder="1" applyAlignment="1">
      <alignment horizontal="right"/>
    </xf>
    <xf numFmtId="0" fontId="26" fillId="2" borderId="34"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49" fontId="3" fillId="8" borderId="51" xfId="0" applyNumberFormat="1" applyFont="1" applyFill="1" applyBorder="1" applyAlignment="1">
      <alignment horizontal="left" vertical="center" wrapText="1"/>
    </xf>
    <xf numFmtId="49" fontId="3" fillId="8" borderId="52" xfId="0" applyNumberFormat="1" applyFont="1" applyFill="1" applyBorder="1" applyAlignment="1">
      <alignment horizontal="left" vertical="center" wrapText="1"/>
    </xf>
    <xf numFmtId="0" fontId="3" fillId="6" borderId="19" xfId="0" applyFont="1" applyFill="1" applyBorder="1" applyAlignment="1">
      <alignment horizontal="right" vertical="center" wrapText="1"/>
    </xf>
    <xf numFmtId="0" fontId="3" fillId="6" borderId="53" xfId="0" applyFont="1" applyFill="1" applyBorder="1" applyAlignment="1">
      <alignment horizontal="right" vertical="center" wrapText="1"/>
    </xf>
    <xf numFmtId="0" fontId="3" fillId="2" borderId="19" xfId="0" applyFont="1" applyFill="1" applyBorder="1" applyAlignment="1">
      <alignment horizontal="right" vertical="center" wrapText="1"/>
    </xf>
    <xf numFmtId="0" fontId="3" fillId="2" borderId="53" xfId="0" applyFont="1" applyFill="1" applyBorder="1" applyAlignment="1">
      <alignment horizontal="right" vertical="center" wrapText="1"/>
    </xf>
    <xf numFmtId="0" fontId="3" fillId="6" borderId="62"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6" fillId="8" borderId="34" xfId="0" applyFont="1" applyFill="1" applyBorder="1" applyAlignment="1">
      <alignment horizontal="left" vertical="center" wrapText="1"/>
    </xf>
    <xf numFmtId="0" fontId="6" fillId="8" borderId="35" xfId="0" applyFont="1" applyFill="1" applyBorder="1" applyAlignment="1">
      <alignment horizontal="left" vertical="center" wrapText="1"/>
    </xf>
    <xf numFmtId="0" fontId="6" fillId="8" borderId="36" xfId="0" applyFont="1" applyFill="1" applyBorder="1" applyAlignment="1">
      <alignment horizontal="left" vertical="center" wrapText="1"/>
    </xf>
    <xf numFmtId="0" fontId="3" fillId="0" borderId="5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0" xfId="0" applyFont="1" applyBorder="1" applyAlignment="1">
      <alignment horizontal="center" vertical="center" wrapText="1"/>
    </xf>
    <xf numFmtId="0" fontId="3" fillId="6" borderId="58" xfId="0" applyFont="1" applyFill="1" applyBorder="1" applyAlignment="1">
      <alignment horizontal="center" vertical="center" wrapText="1"/>
    </xf>
    <xf numFmtId="0" fontId="3" fillId="6" borderId="31" xfId="0" applyFont="1" applyFill="1" applyBorder="1" applyAlignment="1">
      <alignment horizontal="right" vertical="center" wrapText="1"/>
    </xf>
    <xf numFmtId="0" fontId="3" fillId="6" borderId="32" xfId="0" applyFont="1" applyFill="1" applyBorder="1" applyAlignment="1">
      <alignment horizontal="righ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6" borderId="50"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2" borderId="19" xfId="0" applyFont="1" applyFill="1" applyBorder="1" applyAlignment="1">
      <alignment horizontal="right" wrapText="1"/>
    </xf>
    <xf numFmtId="0" fontId="3" fillId="2" borderId="53" xfId="0" applyFont="1" applyFill="1" applyBorder="1" applyAlignment="1">
      <alignment horizontal="right" wrapText="1"/>
    </xf>
    <xf numFmtId="0" fontId="3" fillId="2" borderId="6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6" xfId="0" applyFont="1" applyFill="1" applyBorder="1" applyAlignment="1">
      <alignment horizontal="left"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7" xfId="0" applyFont="1" applyBorder="1" applyAlignment="1">
      <alignment horizontal="center" vertical="center"/>
    </xf>
    <xf numFmtId="4" fontId="1" fillId="0" borderId="29" xfId="0" applyNumberFormat="1" applyFont="1" applyBorder="1" applyAlignment="1">
      <alignment horizontal="center" vertical="center"/>
    </xf>
    <xf numFmtId="4" fontId="1" fillId="0" borderId="30" xfId="0" applyNumberFormat="1" applyFont="1" applyBorder="1" applyAlignment="1">
      <alignment horizontal="center" vertical="center"/>
    </xf>
    <xf numFmtId="4" fontId="1" fillId="0" borderId="17" xfId="0" applyNumberFormat="1" applyFont="1" applyBorder="1" applyAlignment="1">
      <alignment horizontal="center" vertical="center"/>
    </xf>
    <xf numFmtId="4" fontId="1" fillId="0" borderId="59" xfId="0" applyNumberFormat="1" applyFont="1" applyBorder="1" applyAlignment="1">
      <alignment horizontal="center" vertical="center" wrapText="1"/>
    </xf>
    <xf numFmtId="4" fontId="1" fillId="0" borderId="75" xfId="0" applyNumberFormat="1" applyFont="1" applyBorder="1" applyAlignment="1">
      <alignment horizontal="center" vertical="center" wrapText="1"/>
    </xf>
    <xf numFmtId="4" fontId="1" fillId="0" borderId="63" xfId="0" applyNumberFormat="1" applyFont="1" applyBorder="1" applyAlignment="1">
      <alignment horizontal="center" vertical="center" wrapText="1"/>
    </xf>
    <xf numFmtId="0" fontId="3" fillId="6" borderId="58" xfId="0" applyFont="1" applyFill="1" applyBorder="1" applyAlignment="1">
      <alignment horizontal="center" vertical="center"/>
    </xf>
    <xf numFmtId="0" fontId="3" fillId="6" borderId="56" xfId="0" applyFont="1" applyFill="1" applyBorder="1" applyAlignment="1">
      <alignment horizontal="center" vertical="center"/>
    </xf>
    <xf numFmtId="0" fontId="3" fillId="6" borderId="40" xfId="0" applyFont="1" applyFill="1" applyBorder="1" applyAlignment="1">
      <alignment horizontal="center" vertical="center"/>
    </xf>
    <xf numFmtId="0" fontId="1" fillId="0" borderId="41" xfId="0" applyFont="1" applyBorder="1" applyAlignment="1">
      <alignment horizontal="center" vertical="center"/>
    </xf>
    <xf numFmtId="4" fontId="1" fillId="0" borderId="41" xfId="0" applyNumberFormat="1" applyFont="1" applyBorder="1" applyAlignment="1">
      <alignment horizontal="center" vertical="center"/>
    </xf>
    <xf numFmtId="4" fontId="1" fillId="0" borderId="42" xfId="0" applyNumberFormat="1" applyFont="1" applyBorder="1" applyAlignment="1">
      <alignment horizontal="center" vertical="center" wrapText="1"/>
    </xf>
    <xf numFmtId="0" fontId="3" fillId="8" borderId="69" xfId="0" applyFont="1" applyFill="1" applyBorder="1" applyAlignment="1">
      <alignment horizontal="left" vertical="center" wrapText="1"/>
    </xf>
    <xf numFmtId="0" fontId="3" fillId="8" borderId="35" xfId="0" applyFont="1" applyFill="1" applyBorder="1" applyAlignment="1">
      <alignment horizontal="left" vertical="center" wrapText="1"/>
    </xf>
    <xf numFmtId="0" fontId="3" fillId="8" borderId="74" xfId="0" applyFont="1" applyFill="1" applyBorder="1" applyAlignment="1">
      <alignment horizontal="left" vertical="center" wrapText="1"/>
    </xf>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7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3" xfId="0" applyFont="1" applyBorder="1" applyAlignment="1">
      <alignment horizontal="center" vertical="center" wrapText="1"/>
    </xf>
    <xf numFmtId="0" fontId="3" fillId="8" borderId="49" xfId="0" applyFont="1" applyFill="1" applyBorder="1" applyAlignment="1">
      <alignment horizontal="left" vertical="top" wrapText="1"/>
    </xf>
    <xf numFmtId="0" fontId="3" fillId="8" borderId="20" xfId="0" applyFont="1" applyFill="1" applyBorder="1" applyAlignment="1">
      <alignment horizontal="left" vertical="top" wrapText="1"/>
    </xf>
    <xf numFmtId="0" fontId="3" fillId="8" borderId="21" xfId="0" applyFont="1" applyFill="1" applyBorder="1" applyAlignment="1">
      <alignment horizontal="left" vertical="top" wrapText="1"/>
    </xf>
    <xf numFmtId="0" fontId="3" fillId="8" borderId="69" xfId="0" applyFont="1" applyFill="1" applyBorder="1" applyAlignment="1">
      <alignment horizontal="left" vertical="top" wrapText="1"/>
    </xf>
    <xf numFmtId="0" fontId="3" fillId="8" borderId="35" xfId="0" applyFont="1" applyFill="1" applyBorder="1" applyAlignment="1">
      <alignment horizontal="left" vertical="top" wrapText="1"/>
    </xf>
    <xf numFmtId="0" fontId="3" fillId="8" borderId="36" xfId="0" applyFont="1" applyFill="1" applyBorder="1" applyAlignment="1">
      <alignment horizontal="left" vertical="top" wrapText="1"/>
    </xf>
    <xf numFmtId="0" fontId="3" fillId="6" borderId="37" xfId="0" applyFont="1" applyFill="1" applyBorder="1" applyAlignment="1">
      <alignment horizontal="right" vertical="center"/>
    </xf>
    <xf numFmtId="0" fontId="3" fillId="6" borderId="38" xfId="0" applyFont="1" applyFill="1" applyBorder="1" applyAlignment="1">
      <alignment horizontal="right" vertical="center"/>
    </xf>
    <xf numFmtId="0" fontId="3" fillId="2" borderId="73" xfId="0" applyFont="1" applyFill="1" applyBorder="1" applyAlignment="1">
      <alignment horizontal="right" vertical="center"/>
    </xf>
    <xf numFmtId="0" fontId="3" fillId="2" borderId="76" xfId="0" applyFont="1" applyFill="1" applyBorder="1" applyAlignment="1">
      <alignment horizontal="right" vertical="center"/>
    </xf>
    <xf numFmtId="0" fontId="3" fillId="8" borderId="19" xfId="0" applyFont="1" applyFill="1" applyBorder="1" applyAlignment="1">
      <alignment horizontal="center" vertical="top" wrapText="1"/>
    </xf>
    <xf numFmtId="0" fontId="3" fillId="8" borderId="20" xfId="0" applyFont="1" applyFill="1" applyBorder="1" applyAlignment="1">
      <alignment horizontal="center" vertical="top" wrapText="1"/>
    </xf>
    <xf numFmtId="0" fontId="3" fillId="8" borderId="21" xfId="0" applyFont="1" applyFill="1" applyBorder="1" applyAlignment="1">
      <alignment horizontal="center" vertical="top" wrapText="1"/>
    </xf>
    <xf numFmtId="0" fontId="3" fillId="8" borderId="49" xfId="0" applyFont="1" applyFill="1" applyBorder="1" applyAlignment="1">
      <alignment horizontal="left" vertical="center" wrapText="1"/>
    </xf>
    <xf numFmtId="0" fontId="3" fillId="8" borderId="20"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6" fillId="0" borderId="43" xfId="0" applyFont="1" applyBorder="1" applyAlignment="1">
      <alignment horizontal="left" vertical="center" wrapText="1"/>
    </xf>
    <xf numFmtId="0" fontId="6" fillId="0" borderId="48" xfId="0" applyFont="1" applyBorder="1" applyAlignment="1">
      <alignment horizontal="left" vertical="center" wrapText="1"/>
    </xf>
    <xf numFmtId="0" fontId="3" fillId="0" borderId="64" xfId="0" applyFont="1" applyBorder="1" applyAlignment="1">
      <alignment horizontal="left" vertical="top" wrapText="1"/>
    </xf>
    <xf numFmtId="0" fontId="3" fillId="0" borderId="4" xfId="0" applyFont="1" applyBorder="1" applyAlignment="1">
      <alignment horizontal="left" vertical="top" wrapText="1"/>
    </xf>
    <xf numFmtId="0" fontId="3" fillId="0" borderId="64" xfId="0" applyFont="1" applyBorder="1" applyAlignment="1">
      <alignment horizontal="center" vertical="center"/>
    </xf>
    <xf numFmtId="0" fontId="3" fillId="0" borderId="4" xfId="0" applyFont="1" applyBorder="1" applyAlignment="1">
      <alignment horizontal="center" vertical="center"/>
    </xf>
    <xf numFmtId="0" fontId="3" fillId="0" borderId="64" xfId="0" applyFont="1" applyBorder="1" applyAlignment="1">
      <alignment horizontal="right" vertical="center"/>
    </xf>
    <xf numFmtId="0" fontId="3" fillId="0" borderId="4" xfId="0" applyFont="1" applyBorder="1" applyAlignment="1">
      <alignment horizontal="right" vertical="center"/>
    </xf>
    <xf numFmtId="0" fontId="3" fillId="8" borderId="19" xfId="6" applyFont="1" applyFill="1" applyBorder="1" applyAlignment="1">
      <alignment horizontal="right" wrapText="1"/>
    </xf>
    <xf numFmtId="0" fontId="3" fillId="8" borderId="20" xfId="6" applyFont="1" applyFill="1" applyBorder="1" applyAlignment="1">
      <alignment horizontal="right"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cellXfs>
  <cellStyles count="12">
    <cellStyle name="Comma" xfId="2" builtinId="3"/>
    <cellStyle name="Comma 3" xfId="8" xr:uid="{00000000-0005-0000-0000-000001000000}"/>
    <cellStyle name="Excel Built-in Check Cell" xfId="11" xr:uid="{5455F6D8-C306-4219-96D7-D6F3431147EB}"/>
    <cellStyle name="Good" xfId="1" builtinId="26"/>
    <cellStyle name="Normal" xfId="0" builtinId="0"/>
    <cellStyle name="Normal 10" xfId="3" xr:uid="{00000000-0005-0000-0000-000004000000}"/>
    <cellStyle name="Normal 16" xfId="5" xr:uid="{00000000-0005-0000-0000-000005000000}"/>
    <cellStyle name="Normal 2" xfId="7" xr:uid="{00000000-0005-0000-0000-000006000000}"/>
    <cellStyle name="Normal 2 2" xfId="4" xr:uid="{00000000-0005-0000-0000-000007000000}"/>
    <cellStyle name="Normal 2 2 3" xfId="10" xr:uid="{54C7996F-6DD4-4ACE-AD36-DE015F63B9A8}"/>
    <cellStyle name="Normal_Sheet1 (3)" xfId="6" xr:uid="{00000000-0005-0000-0000-000008000000}"/>
    <cellStyle name="Normal_Sheet1 (3) 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D986-0547-473E-857D-896100FBD604}">
  <dimension ref="B2:F32"/>
  <sheetViews>
    <sheetView tabSelected="1" topLeftCell="A28" workbookViewId="0">
      <selection activeCell="B34" sqref="B34"/>
    </sheetView>
  </sheetViews>
  <sheetFormatPr defaultRowHeight="15" x14ac:dyDescent="0.25"/>
  <cols>
    <col min="2" max="2" width="72.7109375" customWidth="1"/>
  </cols>
  <sheetData>
    <row r="2" spans="2:6" ht="45" x14ac:dyDescent="0.25">
      <c r="B2" s="443" t="s">
        <v>535</v>
      </c>
    </row>
    <row r="4" spans="2:6" x14ac:dyDescent="0.25">
      <c r="B4" s="444" t="s">
        <v>521</v>
      </c>
    </row>
    <row r="6" spans="2:6" ht="57.75" customHeight="1" x14ac:dyDescent="0.25">
      <c r="B6" s="483" t="s">
        <v>522</v>
      </c>
      <c r="C6" s="483"/>
      <c r="D6" s="483"/>
      <c r="E6" s="483"/>
      <c r="F6" s="483"/>
    </row>
    <row r="8" spans="2:6" ht="50.25" customHeight="1" x14ac:dyDescent="0.25">
      <c r="B8" s="483" t="s">
        <v>523</v>
      </c>
      <c r="C8" s="483"/>
      <c r="D8" s="483"/>
      <c r="E8" s="483"/>
      <c r="F8" s="483"/>
    </row>
    <row r="10" spans="2:6" ht="87.75" customHeight="1" x14ac:dyDescent="0.25">
      <c r="B10" s="483" t="s">
        <v>524</v>
      </c>
      <c r="C10" s="483"/>
      <c r="D10" s="483"/>
      <c r="E10" s="483"/>
      <c r="F10" s="483"/>
    </row>
    <row r="12" spans="2:6" ht="45.75" customHeight="1" x14ac:dyDescent="0.25">
      <c r="B12" s="484" t="s">
        <v>525</v>
      </c>
      <c r="C12" s="484"/>
      <c r="D12" s="484"/>
      <c r="E12" s="484"/>
      <c r="F12" s="484"/>
    </row>
    <row r="14" spans="2:6" ht="57" customHeight="1" x14ac:dyDescent="0.25">
      <c r="B14" s="484" t="s">
        <v>526</v>
      </c>
      <c r="C14" s="484"/>
      <c r="D14" s="484"/>
      <c r="E14" s="484"/>
      <c r="F14" s="484"/>
    </row>
    <row r="16" spans="2:6" ht="59.25" customHeight="1" x14ac:dyDescent="0.25">
      <c r="B16" s="482" t="s">
        <v>527</v>
      </c>
      <c r="C16" s="482"/>
      <c r="D16" s="482"/>
      <c r="E16" s="482"/>
      <c r="F16" s="482"/>
    </row>
    <row r="18" spans="2:6" ht="40.5" customHeight="1" x14ac:dyDescent="0.25">
      <c r="B18" s="482" t="s">
        <v>528</v>
      </c>
      <c r="C18" s="482"/>
      <c r="D18" s="482"/>
      <c r="E18" s="482"/>
      <c r="F18" s="482"/>
    </row>
    <row r="20" spans="2:6" ht="33.75" customHeight="1" x14ac:dyDescent="0.25">
      <c r="B20" s="482" t="s">
        <v>529</v>
      </c>
      <c r="C20" s="482"/>
      <c r="D20" s="482"/>
      <c r="E20" s="482"/>
      <c r="F20" s="482"/>
    </row>
    <row r="22" spans="2:6" ht="56.25" customHeight="1" x14ac:dyDescent="0.25">
      <c r="B22" s="482" t="s">
        <v>530</v>
      </c>
      <c r="C22" s="482"/>
      <c r="D22" s="482"/>
      <c r="E22" s="482"/>
      <c r="F22" s="482"/>
    </row>
    <row r="24" spans="2:6" ht="70.5" customHeight="1" x14ac:dyDescent="0.25">
      <c r="B24" s="482" t="s">
        <v>531</v>
      </c>
      <c r="C24" s="482"/>
      <c r="D24" s="482"/>
      <c r="E24" s="482"/>
      <c r="F24" s="482"/>
    </row>
    <row r="26" spans="2:6" ht="91.5" customHeight="1" x14ac:dyDescent="0.25">
      <c r="B26" s="482" t="s">
        <v>532</v>
      </c>
      <c r="C26" s="482"/>
      <c r="D26" s="482"/>
      <c r="E26" s="482"/>
      <c r="F26" s="482"/>
    </row>
    <row r="28" spans="2:6" ht="94.5" customHeight="1" x14ac:dyDescent="0.25">
      <c r="B28" s="482" t="s">
        <v>590</v>
      </c>
      <c r="C28" s="482"/>
      <c r="D28" s="482"/>
      <c r="E28" s="482"/>
      <c r="F28" s="482"/>
    </row>
    <row r="30" spans="2:6" ht="63.75" customHeight="1" x14ac:dyDescent="0.25">
      <c r="B30" s="482" t="s">
        <v>533</v>
      </c>
      <c r="C30" s="482"/>
      <c r="D30" s="482"/>
      <c r="E30" s="482"/>
      <c r="F30" s="482"/>
    </row>
    <row r="32" spans="2:6" ht="45.75" customHeight="1" x14ac:dyDescent="0.25">
      <c r="B32" s="482" t="s">
        <v>534</v>
      </c>
      <c r="C32" s="482"/>
      <c r="D32" s="482"/>
      <c r="E32" s="482"/>
      <c r="F32" s="482"/>
    </row>
  </sheetData>
  <mergeCells count="14">
    <mergeCell ref="B30:F30"/>
    <mergeCell ref="B32:F32"/>
    <mergeCell ref="B18:F18"/>
    <mergeCell ref="B20:F20"/>
    <mergeCell ref="B22:F22"/>
    <mergeCell ref="B24:F24"/>
    <mergeCell ref="B26:F26"/>
    <mergeCell ref="B28:F28"/>
    <mergeCell ref="B16:F16"/>
    <mergeCell ref="B6:F6"/>
    <mergeCell ref="B8:F8"/>
    <mergeCell ref="B10:F10"/>
    <mergeCell ref="B12:F12"/>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4"/>
  <sheetViews>
    <sheetView zoomScale="85" zoomScaleNormal="85" zoomScaleSheetLayoutView="100" workbookViewId="0">
      <selection activeCell="E192" sqref="E192"/>
    </sheetView>
  </sheetViews>
  <sheetFormatPr defaultColWidth="9.140625" defaultRowHeight="16.5" x14ac:dyDescent="0.25"/>
  <cols>
    <col min="1" max="1" width="3.42578125" style="3" customWidth="1"/>
    <col min="2" max="2" width="6" style="2" customWidth="1"/>
    <col min="3" max="3" width="47" style="3" customWidth="1"/>
    <col min="4" max="4" width="9.7109375" style="4" customWidth="1"/>
    <col min="5" max="5" width="7.5703125" style="5" customWidth="1"/>
    <col min="6" max="6" width="13.7109375" style="5" customWidth="1"/>
    <col min="7" max="7" width="15.5703125" style="5" customWidth="1"/>
    <col min="8" max="16384" width="9.140625" style="3"/>
  </cols>
  <sheetData>
    <row r="1" spans="2:7" ht="18" thickTop="1" thickBot="1" x14ac:dyDescent="0.3">
      <c r="B1" s="6"/>
      <c r="C1" s="7"/>
      <c r="D1" s="8"/>
      <c r="E1" s="9"/>
      <c r="F1" s="9"/>
      <c r="G1" s="10"/>
    </row>
    <row r="2" spans="2:7" ht="17.25" thickBot="1" x14ac:dyDescent="0.3">
      <c r="B2" s="509" t="s">
        <v>56</v>
      </c>
      <c r="C2" s="510"/>
      <c r="D2" s="510"/>
      <c r="E2" s="510"/>
      <c r="F2" s="510"/>
      <c r="G2" s="511"/>
    </row>
    <row r="3" spans="2:7" ht="33" x14ac:dyDescent="0.25">
      <c r="B3" s="11" t="s">
        <v>0</v>
      </c>
      <c r="C3" s="12" t="s">
        <v>1</v>
      </c>
      <c r="D3" s="12" t="s">
        <v>2</v>
      </c>
      <c r="E3" s="13" t="s">
        <v>3</v>
      </c>
      <c r="F3" s="13" t="s">
        <v>4</v>
      </c>
      <c r="G3" s="14" t="s">
        <v>5</v>
      </c>
    </row>
    <row r="4" spans="2:7" ht="212.25" customHeight="1" x14ac:dyDescent="0.25">
      <c r="B4" s="512" t="s">
        <v>559</v>
      </c>
      <c r="C4" s="507"/>
      <c r="D4" s="507"/>
      <c r="E4" s="507"/>
      <c r="F4" s="507"/>
      <c r="G4" s="513"/>
    </row>
    <row r="5" spans="2:7" s="15" customFormat="1" x14ac:dyDescent="0.25">
      <c r="B5" s="485"/>
      <c r="C5" s="486"/>
      <c r="D5" s="486"/>
      <c r="E5" s="486"/>
      <c r="F5" s="486"/>
      <c r="G5" s="487"/>
    </row>
    <row r="6" spans="2:7" s="15" customFormat="1" ht="53.25" customHeight="1" x14ac:dyDescent="0.25">
      <c r="B6" s="519" t="s">
        <v>91</v>
      </c>
      <c r="C6" s="520"/>
      <c r="D6" s="520"/>
      <c r="E6" s="520"/>
      <c r="F6" s="520"/>
      <c r="G6" s="521"/>
    </row>
    <row r="7" spans="2:7" s="15" customFormat="1" ht="108" customHeight="1" x14ac:dyDescent="0.25">
      <c r="B7" s="16" t="s">
        <v>6</v>
      </c>
      <c r="C7" s="79" t="s">
        <v>591</v>
      </c>
      <c r="D7" s="18" t="s">
        <v>288</v>
      </c>
      <c r="E7" s="19">
        <v>1</v>
      </c>
      <c r="F7" s="19"/>
      <c r="G7" s="20">
        <f t="shared" ref="G7:G8" si="0">E7*F7</f>
        <v>0</v>
      </c>
    </row>
    <row r="8" spans="2:7" s="15" customFormat="1" ht="81.75" customHeight="1" x14ac:dyDescent="0.25">
      <c r="B8" s="16" t="s">
        <v>7</v>
      </c>
      <c r="C8" s="79" t="s">
        <v>592</v>
      </c>
      <c r="D8" s="18" t="s">
        <v>288</v>
      </c>
      <c r="E8" s="19">
        <v>1</v>
      </c>
      <c r="F8" s="19"/>
      <c r="G8" s="20">
        <f t="shared" si="0"/>
        <v>0</v>
      </c>
    </row>
    <row r="9" spans="2:7" s="15" customFormat="1" ht="193.5" customHeight="1" x14ac:dyDescent="0.25">
      <c r="B9" s="16" t="s">
        <v>6</v>
      </c>
      <c r="C9" s="17" t="s">
        <v>536</v>
      </c>
      <c r="D9" s="18" t="s">
        <v>17</v>
      </c>
      <c r="E9" s="19">
        <v>28</v>
      </c>
      <c r="F9" s="19"/>
      <c r="G9" s="20">
        <f t="shared" ref="G9" si="1">E9*F9</f>
        <v>0</v>
      </c>
    </row>
    <row r="10" spans="2:7" s="15" customFormat="1" ht="205.5" customHeight="1" x14ac:dyDescent="0.25">
      <c r="B10" s="16" t="s">
        <v>7</v>
      </c>
      <c r="C10" s="17" t="s">
        <v>537</v>
      </c>
      <c r="D10" s="18" t="s">
        <v>17</v>
      </c>
      <c r="E10" s="19">
        <v>4</v>
      </c>
      <c r="F10" s="19"/>
      <c r="G10" s="20">
        <f t="shared" ref="G10:G11" si="2">E10*F10</f>
        <v>0</v>
      </c>
    </row>
    <row r="11" spans="2:7" s="15" customFormat="1" ht="199.5" customHeight="1" x14ac:dyDescent="0.25">
      <c r="B11" s="16" t="s">
        <v>8</v>
      </c>
      <c r="C11" s="17" t="s">
        <v>540</v>
      </c>
      <c r="D11" s="18" t="s">
        <v>17</v>
      </c>
      <c r="E11" s="19">
        <v>2</v>
      </c>
      <c r="F11" s="19"/>
      <c r="G11" s="20">
        <f t="shared" si="2"/>
        <v>0</v>
      </c>
    </row>
    <row r="12" spans="2:7" s="15" customFormat="1" ht="223.5" customHeight="1" x14ac:dyDescent="0.25">
      <c r="B12" s="16" t="s">
        <v>9</v>
      </c>
      <c r="C12" s="17" t="s">
        <v>538</v>
      </c>
      <c r="D12" s="18" t="s">
        <v>17</v>
      </c>
      <c r="E12" s="19">
        <v>2</v>
      </c>
      <c r="F12" s="19"/>
      <c r="G12" s="20">
        <f t="shared" ref="G12:G15" si="3">E12*F12</f>
        <v>0</v>
      </c>
    </row>
    <row r="13" spans="2:7" s="15" customFormat="1" ht="186.75" customHeight="1" x14ac:dyDescent="0.25">
      <c r="B13" s="16" t="s">
        <v>10</v>
      </c>
      <c r="C13" s="17" t="s">
        <v>173</v>
      </c>
      <c r="D13" s="18" t="s">
        <v>17</v>
      </c>
      <c r="E13" s="19">
        <v>2</v>
      </c>
      <c r="F13" s="19"/>
      <c r="G13" s="20">
        <f t="shared" si="3"/>
        <v>0</v>
      </c>
    </row>
    <row r="14" spans="2:7" s="15" customFormat="1" ht="188.25" customHeight="1" x14ac:dyDescent="0.25">
      <c r="B14" s="16" t="s">
        <v>11</v>
      </c>
      <c r="C14" s="17" t="s">
        <v>539</v>
      </c>
      <c r="D14" s="18" t="s">
        <v>17</v>
      </c>
      <c r="E14" s="19">
        <v>1</v>
      </c>
      <c r="F14" s="19"/>
      <c r="G14" s="20">
        <f t="shared" si="3"/>
        <v>0</v>
      </c>
    </row>
    <row r="15" spans="2:7" s="15" customFormat="1" ht="184.5" customHeight="1" x14ac:dyDescent="0.25">
      <c r="B15" s="16" t="s">
        <v>58</v>
      </c>
      <c r="C15" s="17" t="s">
        <v>541</v>
      </c>
      <c r="D15" s="18" t="s">
        <v>17</v>
      </c>
      <c r="E15" s="19">
        <v>4</v>
      </c>
      <c r="F15" s="19"/>
      <c r="G15" s="20">
        <f t="shared" si="3"/>
        <v>0</v>
      </c>
    </row>
    <row r="16" spans="2:7" s="15" customFormat="1" ht="196.5" customHeight="1" x14ac:dyDescent="0.25">
      <c r="B16" s="16" t="s">
        <v>59</v>
      </c>
      <c r="C16" s="17" t="s">
        <v>542</v>
      </c>
      <c r="D16" s="18" t="s">
        <v>17</v>
      </c>
      <c r="E16" s="19">
        <v>1</v>
      </c>
      <c r="F16" s="19"/>
      <c r="G16" s="20">
        <f t="shared" ref="G16" si="4">E16*F16</f>
        <v>0</v>
      </c>
    </row>
    <row r="17" spans="2:7" s="15" customFormat="1" ht="315" customHeight="1" x14ac:dyDescent="0.25">
      <c r="B17" s="16" t="s">
        <v>60</v>
      </c>
      <c r="C17" s="17" t="s">
        <v>167</v>
      </c>
      <c r="D17" s="18" t="s">
        <v>17</v>
      </c>
      <c r="E17" s="19">
        <v>1</v>
      </c>
      <c r="F17" s="19"/>
      <c r="G17" s="20">
        <f t="shared" ref="G17:G32" si="5">E17*F17</f>
        <v>0</v>
      </c>
    </row>
    <row r="18" spans="2:7" s="15" customFormat="1" ht="319.5" customHeight="1" x14ac:dyDescent="0.25">
      <c r="B18" s="16" t="s">
        <v>61</v>
      </c>
      <c r="C18" s="17" t="s">
        <v>543</v>
      </c>
      <c r="D18" s="18" t="s">
        <v>17</v>
      </c>
      <c r="E18" s="19">
        <v>2</v>
      </c>
      <c r="F18" s="19"/>
      <c r="G18" s="20">
        <f t="shared" si="5"/>
        <v>0</v>
      </c>
    </row>
    <row r="19" spans="2:7" s="15" customFormat="1" ht="314.25" customHeight="1" x14ac:dyDescent="0.25">
      <c r="B19" s="16" t="s">
        <v>62</v>
      </c>
      <c r="C19" s="17" t="s">
        <v>545</v>
      </c>
      <c r="D19" s="18" t="s">
        <v>17</v>
      </c>
      <c r="E19" s="19">
        <v>1</v>
      </c>
      <c r="F19" s="19"/>
      <c r="G19" s="20">
        <f t="shared" si="5"/>
        <v>0</v>
      </c>
    </row>
    <row r="20" spans="2:7" s="15" customFormat="1" ht="181.5" x14ac:dyDescent="0.25">
      <c r="B20" s="16" t="s">
        <v>63</v>
      </c>
      <c r="C20" s="17" t="s">
        <v>544</v>
      </c>
      <c r="D20" s="18" t="s">
        <v>17</v>
      </c>
      <c r="E20" s="19">
        <v>2</v>
      </c>
      <c r="F20" s="19"/>
      <c r="G20" s="20">
        <f t="shared" si="5"/>
        <v>0</v>
      </c>
    </row>
    <row r="21" spans="2:7" s="15" customFormat="1" ht="165" x14ac:dyDescent="0.25">
      <c r="B21" s="16" t="s">
        <v>38</v>
      </c>
      <c r="C21" s="17" t="s">
        <v>168</v>
      </c>
      <c r="D21" s="18" t="s">
        <v>17</v>
      </c>
      <c r="E21" s="19">
        <v>4</v>
      </c>
      <c r="F21" s="19"/>
      <c r="G21" s="20">
        <f t="shared" si="5"/>
        <v>0</v>
      </c>
    </row>
    <row r="22" spans="2:7" s="15" customFormat="1" ht="198" x14ac:dyDescent="0.25">
      <c r="B22" s="21" t="s">
        <v>64</v>
      </c>
      <c r="C22" s="17" t="s">
        <v>548</v>
      </c>
      <c r="D22" s="18" t="s">
        <v>17</v>
      </c>
      <c r="E22" s="19">
        <v>4</v>
      </c>
      <c r="F22" s="19"/>
      <c r="G22" s="20">
        <f t="shared" si="5"/>
        <v>0</v>
      </c>
    </row>
    <row r="23" spans="2:7" s="15" customFormat="1" ht="198" x14ac:dyDescent="0.25">
      <c r="B23" s="21" t="s">
        <v>71</v>
      </c>
      <c r="C23" s="17" t="s">
        <v>546</v>
      </c>
      <c r="D23" s="18" t="s">
        <v>17</v>
      </c>
      <c r="E23" s="19">
        <v>1</v>
      </c>
      <c r="F23" s="19"/>
      <c r="G23" s="20">
        <f t="shared" si="5"/>
        <v>0</v>
      </c>
    </row>
    <row r="24" spans="2:7" s="15" customFormat="1" ht="181.5" x14ac:dyDescent="0.25">
      <c r="B24" s="21" t="s">
        <v>72</v>
      </c>
      <c r="C24" s="17" t="s">
        <v>547</v>
      </c>
      <c r="D24" s="18" t="s">
        <v>17</v>
      </c>
      <c r="E24" s="19">
        <v>5</v>
      </c>
      <c r="F24" s="19"/>
      <c r="G24" s="20">
        <f>E24*F24</f>
        <v>0</v>
      </c>
    </row>
    <row r="25" spans="2:7" s="15" customFormat="1" ht="99" x14ac:dyDescent="0.25">
      <c r="B25" s="21" t="s">
        <v>73</v>
      </c>
      <c r="C25" s="17" t="s">
        <v>92</v>
      </c>
      <c r="D25" s="18" t="s">
        <v>17</v>
      </c>
      <c r="E25" s="19">
        <v>3</v>
      </c>
      <c r="F25" s="19"/>
      <c r="G25" s="20">
        <f t="shared" si="5"/>
        <v>0</v>
      </c>
    </row>
    <row r="26" spans="2:7" s="15" customFormat="1" ht="167.25" customHeight="1" x14ac:dyDescent="0.25">
      <c r="B26" s="21" t="s">
        <v>74</v>
      </c>
      <c r="C26" s="17" t="s">
        <v>549</v>
      </c>
      <c r="D26" s="18" t="s">
        <v>17</v>
      </c>
      <c r="E26" s="19">
        <v>1</v>
      </c>
      <c r="F26" s="19"/>
      <c r="G26" s="20">
        <f>E26*F26</f>
        <v>0</v>
      </c>
    </row>
    <row r="27" spans="2:7" s="15" customFormat="1" ht="120.75" customHeight="1" x14ac:dyDescent="0.25">
      <c r="B27" s="21" t="s">
        <v>75</v>
      </c>
      <c r="C27" s="17" t="s">
        <v>550</v>
      </c>
      <c r="D27" s="18" t="s">
        <v>17</v>
      </c>
      <c r="E27" s="19">
        <v>12</v>
      </c>
      <c r="F27" s="19"/>
      <c r="G27" s="20">
        <f>E27*F27</f>
        <v>0</v>
      </c>
    </row>
    <row r="28" spans="2:7" s="15" customFormat="1" ht="163.5" customHeight="1" x14ac:dyDescent="0.25">
      <c r="B28" s="21" t="s">
        <v>65</v>
      </c>
      <c r="C28" s="17" t="s">
        <v>551</v>
      </c>
      <c r="D28" s="18" t="s">
        <v>17</v>
      </c>
      <c r="E28" s="19">
        <v>2</v>
      </c>
      <c r="F28" s="19"/>
      <c r="G28" s="20">
        <f t="shared" si="5"/>
        <v>0</v>
      </c>
    </row>
    <row r="29" spans="2:7" s="15" customFormat="1" ht="181.5" x14ac:dyDescent="0.25">
      <c r="B29" s="21" t="s">
        <v>66</v>
      </c>
      <c r="C29" s="17" t="s">
        <v>552</v>
      </c>
      <c r="D29" s="18" t="s">
        <v>17</v>
      </c>
      <c r="E29" s="19">
        <v>2</v>
      </c>
      <c r="F29" s="19"/>
      <c r="G29" s="20">
        <f t="shared" si="5"/>
        <v>0</v>
      </c>
    </row>
    <row r="30" spans="2:7" s="15" customFormat="1" ht="181.5" x14ac:dyDescent="0.25">
      <c r="B30" s="21" t="s">
        <v>67</v>
      </c>
      <c r="C30" s="17" t="s">
        <v>553</v>
      </c>
      <c r="D30" s="18" t="s">
        <v>17</v>
      </c>
      <c r="E30" s="19">
        <v>2</v>
      </c>
      <c r="F30" s="19"/>
      <c r="G30" s="20">
        <f t="shared" si="5"/>
        <v>0</v>
      </c>
    </row>
    <row r="31" spans="2:7" s="15" customFormat="1" ht="162" customHeight="1" x14ac:dyDescent="0.25">
      <c r="B31" s="21" t="s">
        <v>68</v>
      </c>
      <c r="C31" s="17" t="s">
        <v>555</v>
      </c>
      <c r="D31" s="18" t="s">
        <v>17</v>
      </c>
      <c r="E31" s="19">
        <v>4</v>
      </c>
      <c r="F31" s="19"/>
      <c r="G31" s="20">
        <f t="shared" si="5"/>
        <v>0</v>
      </c>
    </row>
    <row r="32" spans="2:7" s="15" customFormat="1" ht="115.5" x14ac:dyDescent="0.25">
      <c r="B32" s="16" t="s">
        <v>69</v>
      </c>
      <c r="C32" s="17" t="s">
        <v>174</v>
      </c>
      <c r="D32" s="18" t="s">
        <v>17</v>
      </c>
      <c r="E32" s="19">
        <v>8</v>
      </c>
      <c r="F32" s="19"/>
      <c r="G32" s="20">
        <f t="shared" si="5"/>
        <v>0</v>
      </c>
    </row>
    <row r="33" spans="2:7" s="15" customFormat="1" ht="115.5" x14ac:dyDescent="0.25">
      <c r="B33" s="16" t="s">
        <v>70</v>
      </c>
      <c r="C33" s="17" t="s">
        <v>175</v>
      </c>
      <c r="D33" s="18" t="s">
        <v>17</v>
      </c>
      <c r="E33" s="19">
        <v>4</v>
      </c>
      <c r="F33" s="19"/>
      <c r="G33" s="20">
        <f t="shared" ref="G33:G34" si="6">E33*F33</f>
        <v>0</v>
      </c>
    </row>
    <row r="34" spans="2:7" s="15" customFormat="1" ht="198" x14ac:dyDescent="0.25">
      <c r="B34" s="21" t="s">
        <v>124</v>
      </c>
      <c r="C34" s="17" t="s">
        <v>152</v>
      </c>
      <c r="D34" s="18" t="s">
        <v>17</v>
      </c>
      <c r="E34" s="19">
        <v>2</v>
      </c>
      <c r="F34" s="19"/>
      <c r="G34" s="20">
        <f t="shared" si="6"/>
        <v>0</v>
      </c>
    </row>
    <row r="35" spans="2:7" s="15" customFormat="1" ht="301.5" customHeight="1" x14ac:dyDescent="0.25">
      <c r="B35" s="21" t="s">
        <v>125</v>
      </c>
      <c r="C35" s="17" t="s">
        <v>554</v>
      </c>
      <c r="D35" s="18" t="s">
        <v>17</v>
      </c>
      <c r="E35" s="19">
        <v>2</v>
      </c>
      <c r="F35" s="19"/>
      <c r="G35" s="20">
        <f t="shared" ref="G35" si="7">E35*F35</f>
        <v>0</v>
      </c>
    </row>
    <row r="36" spans="2:7" s="15" customFormat="1" ht="318.75" customHeight="1" x14ac:dyDescent="0.25">
      <c r="B36" s="21" t="s">
        <v>151</v>
      </c>
      <c r="C36" s="17" t="s">
        <v>556</v>
      </c>
      <c r="D36" s="18" t="s">
        <v>17</v>
      </c>
      <c r="E36" s="19">
        <v>1</v>
      </c>
      <c r="F36" s="19"/>
      <c r="G36" s="20">
        <f t="shared" ref="G36" si="8">E36*F36</f>
        <v>0</v>
      </c>
    </row>
    <row r="37" spans="2:7" s="15" customFormat="1" ht="15" customHeight="1" x14ac:dyDescent="0.25">
      <c r="B37" s="488" t="s">
        <v>122</v>
      </c>
      <c r="C37" s="489"/>
      <c r="D37" s="489"/>
      <c r="E37" s="489"/>
      <c r="F37" s="490"/>
      <c r="G37" s="29">
        <f>SUM(G7:G36)</f>
        <v>0</v>
      </c>
    </row>
    <row r="38" spans="2:7" s="15" customFormat="1" ht="18" customHeight="1" x14ac:dyDescent="0.25">
      <c r="B38" s="22"/>
      <c r="C38" s="23"/>
      <c r="D38" s="23"/>
      <c r="E38" s="23"/>
      <c r="F38" s="23"/>
      <c r="G38" s="24"/>
    </row>
    <row r="39" spans="2:7" s="15" customFormat="1" ht="15" customHeight="1" x14ac:dyDescent="0.25">
      <c r="B39" s="485" t="s">
        <v>28</v>
      </c>
      <c r="C39" s="486"/>
      <c r="D39" s="486"/>
      <c r="E39" s="486"/>
      <c r="F39" s="486"/>
      <c r="G39" s="487"/>
    </row>
    <row r="40" spans="2:7" s="15" customFormat="1" ht="15" customHeight="1" x14ac:dyDescent="0.25">
      <c r="B40" s="491" t="s">
        <v>29</v>
      </c>
      <c r="C40" s="492"/>
      <c r="D40" s="492"/>
      <c r="E40" s="492"/>
      <c r="F40" s="492"/>
      <c r="G40" s="493"/>
    </row>
    <row r="41" spans="2:7" ht="49.5" x14ac:dyDescent="0.25">
      <c r="B41" s="25" t="s">
        <v>6</v>
      </c>
      <c r="C41" s="1" t="s">
        <v>93</v>
      </c>
      <c r="D41" s="26" t="s">
        <v>94</v>
      </c>
      <c r="E41" s="19">
        <v>74</v>
      </c>
      <c r="F41" s="19"/>
      <c r="G41" s="20">
        <f t="shared" ref="G41:G64" si="9">E41*F41</f>
        <v>0</v>
      </c>
    </row>
    <row r="42" spans="2:7" ht="99" x14ac:dyDescent="0.25">
      <c r="B42" s="25" t="s">
        <v>7</v>
      </c>
      <c r="C42" s="1" t="s">
        <v>95</v>
      </c>
      <c r="D42" s="26" t="s">
        <v>94</v>
      </c>
      <c r="E42" s="19">
        <v>100</v>
      </c>
      <c r="F42" s="19"/>
      <c r="G42" s="20">
        <f t="shared" si="9"/>
        <v>0</v>
      </c>
    </row>
    <row r="43" spans="2:7" ht="87" customHeight="1" x14ac:dyDescent="0.25">
      <c r="B43" s="25" t="s">
        <v>8</v>
      </c>
      <c r="C43" s="1" t="s">
        <v>96</v>
      </c>
      <c r="D43" s="26" t="s">
        <v>94</v>
      </c>
      <c r="E43" s="19">
        <v>4</v>
      </c>
      <c r="F43" s="19"/>
      <c r="G43" s="20">
        <f t="shared" si="9"/>
        <v>0</v>
      </c>
    </row>
    <row r="44" spans="2:7" ht="90.75" customHeight="1" x14ac:dyDescent="0.25">
      <c r="B44" s="25" t="s">
        <v>9</v>
      </c>
      <c r="C44" s="1" t="s">
        <v>97</v>
      </c>
      <c r="D44" s="26" t="s">
        <v>94</v>
      </c>
      <c r="E44" s="19">
        <v>20.100000000000001</v>
      </c>
      <c r="F44" s="19"/>
      <c r="G44" s="20">
        <f t="shared" si="9"/>
        <v>0</v>
      </c>
    </row>
    <row r="45" spans="2:7" ht="99" x14ac:dyDescent="0.25">
      <c r="B45" s="25" t="s">
        <v>10</v>
      </c>
      <c r="C45" s="1" t="s">
        <v>98</v>
      </c>
      <c r="D45" s="26" t="s">
        <v>94</v>
      </c>
      <c r="E45" s="19">
        <v>33.5</v>
      </c>
      <c r="F45" s="19"/>
      <c r="G45" s="20">
        <f t="shared" ref="G45" si="10">E45*F45</f>
        <v>0</v>
      </c>
    </row>
    <row r="46" spans="2:7" ht="85.5" customHeight="1" x14ac:dyDescent="0.25">
      <c r="B46" s="25" t="s">
        <v>11</v>
      </c>
      <c r="C46" s="1" t="s">
        <v>99</v>
      </c>
      <c r="D46" s="26" t="s">
        <v>94</v>
      </c>
      <c r="E46" s="19">
        <v>93</v>
      </c>
      <c r="F46" s="19"/>
      <c r="G46" s="20">
        <f>E46*F46</f>
        <v>0</v>
      </c>
    </row>
    <row r="47" spans="2:7" ht="69" customHeight="1" x14ac:dyDescent="0.25">
      <c r="B47" s="25" t="s">
        <v>12</v>
      </c>
      <c r="C47" s="1" t="s">
        <v>100</v>
      </c>
      <c r="D47" s="26" t="s">
        <v>94</v>
      </c>
      <c r="E47" s="19">
        <v>73.2</v>
      </c>
      <c r="F47" s="19"/>
      <c r="G47" s="20">
        <f t="shared" si="9"/>
        <v>0</v>
      </c>
    </row>
    <row r="48" spans="2:7" ht="70.5" customHeight="1" x14ac:dyDescent="0.25">
      <c r="B48" s="471" t="s">
        <v>13</v>
      </c>
      <c r="C48" s="472" t="s">
        <v>101</v>
      </c>
      <c r="D48" s="473" t="s">
        <v>94</v>
      </c>
      <c r="E48" s="474">
        <v>94.2</v>
      </c>
      <c r="F48" s="474"/>
      <c r="G48" s="475">
        <f t="shared" si="9"/>
        <v>0</v>
      </c>
    </row>
    <row r="49" spans="1:7" s="15" customFormat="1" ht="15" customHeight="1" x14ac:dyDescent="0.25">
      <c r="B49" s="485" t="s">
        <v>30</v>
      </c>
      <c r="C49" s="486"/>
      <c r="D49" s="486"/>
      <c r="E49" s="486"/>
      <c r="F49" s="486"/>
      <c r="G49" s="487"/>
    </row>
    <row r="50" spans="1:7" s="451" customFormat="1" ht="87.75" customHeight="1" x14ac:dyDescent="0.25">
      <c r="A50" s="15"/>
      <c r="B50" s="25"/>
      <c r="C50" s="1" t="s">
        <v>564</v>
      </c>
      <c r="D50" s="26"/>
      <c r="E50" s="19"/>
      <c r="F50" s="19"/>
      <c r="G50" s="20"/>
    </row>
    <row r="51" spans="1:7" ht="250.5" customHeight="1" x14ac:dyDescent="0.25">
      <c r="B51" s="476" t="s">
        <v>6</v>
      </c>
      <c r="C51" s="477" t="s">
        <v>102</v>
      </c>
      <c r="D51" s="292" t="s">
        <v>94</v>
      </c>
      <c r="E51" s="478">
        <v>74</v>
      </c>
      <c r="F51" s="478"/>
      <c r="G51" s="479">
        <f t="shared" si="9"/>
        <v>0</v>
      </c>
    </row>
    <row r="52" spans="1:7" ht="132" x14ac:dyDescent="0.25">
      <c r="B52" s="25" t="s">
        <v>7</v>
      </c>
      <c r="C52" s="27" t="s">
        <v>103</v>
      </c>
      <c r="D52" s="26"/>
      <c r="E52" s="19"/>
      <c r="F52" s="19"/>
      <c r="G52" s="20"/>
    </row>
    <row r="53" spans="1:7" ht="147" customHeight="1" x14ac:dyDescent="0.25">
      <c r="B53" s="494"/>
      <c r="C53" s="1" t="s">
        <v>163</v>
      </c>
      <c r="D53" s="26" t="s">
        <v>94</v>
      </c>
      <c r="E53" s="19">
        <v>115</v>
      </c>
      <c r="F53" s="19"/>
      <c r="G53" s="20">
        <f t="shared" si="9"/>
        <v>0</v>
      </c>
    </row>
    <row r="54" spans="1:7" ht="30.75" customHeight="1" x14ac:dyDescent="0.25">
      <c r="B54" s="495"/>
      <c r="C54" s="1" t="s">
        <v>170</v>
      </c>
      <c r="D54" s="26" t="s">
        <v>94</v>
      </c>
      <c r="E54" s="19">
        <v>115</v>
      </c>
      <c r="F54" s="19"/>
      <c r="G54" s="20">
        <f t="shared" si="9"/>
        <v>0</v>
      </c>
    </row>
    <row r="55" spans="1:7" ht="66" x14ac:dyDescent="0.25">
      <c r="B55" s="495"/>
      <c r="C55" s="1" t="s">
        <v>35</v>
      </c>
      <c r="D55" s="26" t="s">
        <v>94</v>
      </c>
      <c r="E55" s="19">
        <v>115</v>
      </c>
      <c r="F55" s="19"/>
      <c r="G55" s="20">
        <f t="shared" si="9"/>
        <v>0</v>
      </c>
    </row>
    <row r="56" spans="1:7" ht="33" x14ac:dyDescent="0.25">
      <c r="B56" s="495"/>
      <c r="C56" s="1" t="s">
        <v>34</v>
      </c>
      <c r="D56" s="26" t="s">
        <v>94</v>
      </c>
      <c r="E56" s="19">
        <v>115</v>
      </c>
      <c r="F56" s="19"/>
      <c r="G56" s="20">
        <f t="shared" si="9"/>
        <v>0</v>
      </c>
    </row>
    <row r="57" spans="1:7" ht="182.25" customHeight="1" x14ac:dyDescent="0.25">
      <c r="B57" s="496"/>
      <c r="C57" s="1" t="s">
        <v>560</v>
      </c>
      <c r="D57" s="26" t="s">
        <v>94</v>
      </c>
      <c r="E57" s="19">
        <v>80</v>
      </c>
      <c r="F57" s="19"/>
      <c r="G57" s="20">
        <f t="shared" si="9"/>
        <v>0</v>
      </c>
    </row>
    <row r="58" spans="1:7" ht="62.25" customHeight="1" x14ac:dyDescent="0.25">
      <c r="B58" s="28"/>
      <c r="C58" s="1" t="s">
        <v>561</v>
      </c>
      <c r="D58" s="26" t="s">
        <v>94</v>
      </c>
      <c r="E58" s="19">
        <v>35</v>
      </c>
      <c r="F58" s="19"/>
      <c r="G58" s="20">
        <f t="shared" ref="G58" si="11">E58*F58</f>
        <v>0</v>
      </c>
    </row>
    <row r="59" spans="1:7" ht="132" x14ac:dyDescent="0.25">
      <c r="B59" s="25" t="s">
        <v>8</v>
      </c>
      <c r="C59" s="27" t="s">
        <v>57</v>
      </c>
      <c r="D59" s="26"/>
      <c r="E59" s="19"/>
      <c r="F59" s="19"/>
      <c r="G59" s="20"/>
    </row>
    <row r="60" spans="1:7" ht="150.75" customHeight="1" x14ac:dyDescent="0.25">
      <c r="B60" s="494"/>
      <c r="C60" s="1" t="s">
        <v>163</v>
      </c>
      <c r="D60" s="26" t="s">
        <v>94</v>
      </c>
      <c r="E60" s="19">
        <v>125</v>
      </c>
      <c r="F60" s="19"/>
      <c r="G60" s="20">
        <f t="shared" si="9"/>
        <v>0</v>
      </c>
    </row>
    <row r="61" spans="1:7" ht="33" x14ac:dyDescent="0.25">
      <c r="B61" s="495"/>
      <c r="C61" s="1" t="s">
        <v>171</v>
      </c>
      <c r="D61" s="26" t="s">
        <v>94</v>
      </c>
      <c r="E61" s="19">
        <v>125</v>
      </c>
      <c r="F61" s="19"/>
      <c r="G61" s="20">
        <f t="shared" si="9"/>
        <v>0</v>
      </c>
    </row>
    <row r="62" spans="1:7" ht="66" x14ac:dyDescent="0.25">
      <c r="B62" s="495"/>
      <c r="C62" s="1" t="s">
        <v>35</v>
      </c>
      <c r="D62" s="26" t="s">
        <v>94</v>
      </c>
      <c r="E62" s="19">
        <v>125</v>
      </c>
      <c r="F62" s="19"/>
      <c r="G62" s="20">
        <f t="shared" si="9"/>
        <v>0</v>
      </c>
    </row>
    <row r="63" spans="1:7" ht="33" x14ac:dyDescent="0.25">
      <c r="B63" s="495"/>
      <c r="C63" s="1" t="s">
        <v>34</v>
      </c>
      <c r="D63" s="26" t="s">
        <v>94</v>
      </c>
      <c r="E63" s="19">
        <v>125</v>
      </c>
      <c r="F63" s="19"/>
      <c r="G63" s="20">
        <f t="shared" si="9"/>
        <v>0</v>
      </c>
    </row>
    <row r="64" spans="1:7" ht="168.75" customHeight="1" x14ac:dyDescent="0.25">
      <c r="B64" s="496"/>
      <c r="C64" s="1" t="s">
        <v>562</v>
      </c>
      <c r="D64" s="26" t="s">
        <v>94</v>
      </c>
      <c r="E64" s="19">
        <v>95</v>
      </c>
      <c r="F64" s="19"/>
      <c r="G64" s="20">
        <f t="shared" si="9"/>
        <v>0</v>
      </c>
    </row>
    <row r="65" spans="2:7" ht="53.25" customHeight="1" x14ac:dyDescent="0.25">
      <c r="B65" s="28"/>
      <c r="C65" s="1" t="s">
        <v>76</v>
      </c>
      <c r="D65" s="26" t="s">
        <v>94</v>
      </c>
      <c r="E65" s="19">
        <v>33.15</v>
      </c>
      <c r="F65" s="19"/>
      <c r="G65" s="20">
        <f t="shared" ref="G65" si="12">E65*F65</f>
        <v>0</v>
      </c>
    </row>
    <row r="66" spans="2:7" ht="63" customHeight="1" x14ac:dyDescent="0.25">
      <c r="B66" s="25" t="s">
        <v>9</v>
      </c>
      <c r="C66" s="27" t="s">
        <v>77</v>
      </c>
      <c r="D66" s="26"/>
      <c r="E66" s="19"/>
      <c r="F66" s="19"/>
      <c r="G66" s="20"/>
    </row>
    <row r="67" spans="2:7" ht="126.75" customHeight="1" x14ac:dyDescent="0.25">
      <c r="B67" s="494"/>
      <c r="C67" s="1" t="s">
        <v>163</v>
      </c>
      <c r="D67" s="26" t="s">
        <v>94</v>
      </c>
      <c r="E67" s="19">
        <v>75</v>
      </c>
      <c r="F67" s="19"/>
      <c r="G67" s="20">
        <f t="shared" ref="G67:G71" si="13">E67*F67</f>
        <v>0</v>
      </c>
    </row>
    <row r="68" spans="2:7" ht="33" x14ac:dyDescent="0.25">
      <c r="B68" s="495"/>
      <c r="C68" s="1" t="s">
        <v>170</v>
      </c>
      <c r="D68" s="26" t="s">
        <v>94</v>
      </c>
      <c r="E68" s="19">
        <v>75</v>
      </c>
      <c r="F68" s="19"/>
      <c r="G68" s="20">
        <f t="shared" si="13"/>
        <v>0</v>
      </c>
    </row>
    <row r="69" spans="2:7" ht="66" x14ac:dyDescent="0.25">
      <c r="B69" s="495"/>
      <c r="C69" s="1" t="s">
        <v>129</v>
      </c>
      <c r="D69" s="26" t="s">
        <v>94</v>
      </c>
      <c r="E69" s="19">
        <v>75</v>
      </c>
      <c r="F69" s="19"/>
      <c r="G69" s="20">
        <f t="shared" si="13"/>
        <v>0</v>
      </c>
    </row>
    <row r="70" spans="2:7" ht="33" x14ac:dyDescent="0.25">
      <c r="B70" s="495"/>
      <c r="C70" s="1" t="s">
        <v>34</v>
      </c>
      <c r="D70" s="26" t="s">
        <v>94</v>
      </c>
      <c r="E70" s="19">
        <v>75</v>
      </c>
      <c r="F70" s="19"/>
      <c r="G70" s="20">
        <f t="shared" si="13"/>
        <v>0</v>
      </c>
    </row>
    <row r="71" spans="2:7" ht="148.5" customHeight="1" x14ac:dyDescent="0.25">
      <c r="B71" s="496"/>
      <c r="C71" s="1" t="s">
        <v>563</v>
      </c>
      <c r="D71" s="26" t="s">
        <v>94</v>
      </c>
      <c r="E71" s="19">
        <v>75</v>
      </c>
      <c r="F71" s="19"/>
      <c r="G71" s="20">
        <f t="shared" si="13"/>
        <v>0</v>
      </c>
    </row>
    <row r="72" spans="2:7" ht="66" x14ac:dyDescent="0.25">
      <c r="B72" s="25" t="s">
        <v>10</v>
      </c>
      <c r="C72" s="27" t="s">
        <v>78</v>
      </c>
      <c r="D72" s="26"/>
      <c r="E72" s="19"/>
      <c r="F72" s="19"/>
      <c r="G72" s="20"/>
    </row>
    <row r="73" spans="2:7" ht="126.75" customHeight="1" x14ac:dyDescent="0.25">
      <c r="B73" s="494"/>
      <c r="C73" s="1" t="s">
        <v>163</v>
      </c>
      <c r="D73" s="26" t="s">
        <v>94</v>
      </c>
      <c r="E73" s="19">
        <v>90</v>
      </c>
      <c r="F73" s="19"/>
      <c r="G73" s="20">
        <f t="shared" ref="G73:G77" si="14">E73*F73</f>
        <v>0</v>
      </c>
    </row>
    <row r="74" spans="2:7" ht="33" x14ac:dyDescent="0.25">
      <c r="B74" s="495"/>
      <c r="C74" s="1" t="s">
        <v>172</v>
      </c>
      <c r="D74" s="26" t="s">
        <v>94</v>
      </c>
      <c r="E74" s="19">
        <v>90</v>
      </c>
      <c r="F74" s="19"/>
      <c r="G74" s="20">
        <f t="shared" si="14"/>
        <v>0</v>
      </c>
    </row>
    <row r="75" spans="2:7" ht="66" x14ac:dyDescent="0.25">
      <c r="B75" s="495"/>
      <c r="C75" s="1" t="s">
        <v>130</v>
      </c>
      <c r="D75" s="26" t="s">
        <v>94</v>
      </c>
      <c r="E75" s="19">
        <v>90</v>
      </c>
      <c r="F75" s="19"/>
      <c r="G75" s="20">
        <f t="shared" si="14"/>
        <v>0</v>
      </c>
    </row>
    <row r="76" spans="2:7" ht="33" x14ac:dyDescent="0.25">
      <c r="B76" s="495"/>
      <c r="C76" s="1" t="s">
        <v>34</v>
      </c>
      <c r="D76" s="26" t="s">
        <v>94</v>
      </c>
      <c r="E76" s="19">
        <v>90</v>
      </c>
      <c r="F76" s="19"/>
      <c r="G76" s="20">
        <f t="shared" si="14"/>
        <v>0</v>
      </c>
    </row>
    <row r="77" spans="2:7" ht="168.75" customHeight="1" x14ac:dyDescent="0.25">
      <c r="B77" s="496"/>
      <c r="C77" s="1" t="s">
        <v>563</v>
      </c>
      <c r="D77" s="26" t="s">
        <v>94</v>
      </c>
      <c r="E77" s="19">
        <v>90</v>
      </c>
      <c r="F77" s="19"/>
      <c r="G77" s="20">
        <f t="shared" si="14"/>
        <v>0</v>
      </c>
    </row>
    <row r="78" spans="2:7" s="15" customFormat="1" ht="15" customHeight="1" x14ac:dyDescent="0.25">
      <c r="B78" s="488" t="s">
        <v>52</v>
      </c>
      <c r="C78" s="489"/>
      <c r="D78" s="489"/>
      <c r="E78" s="489"/>
      <c r="F78" s="490"/>
      <c r="G78" s="29">
        <f>SUM(G41:G77)</f>
        <v>0</v>
      </c>
    </row>
    <row r="79" spans="2:7" s="15" customFormat="1" ht="15" customHeight="1" x14ac:dyDescent="0.25">
      <c r="B79" s="22"/>
      <c r="C79" s="23"/>
      <c r="D79" s="23"/>
      <c r="E79" s="23"/>
      <c r="F79" s="23"/>
      <c r="G79" s="24"/>
    </row>
    <row r="80" spans="2:7" s="15" customFormat="1" ht="15" customHeight="1" x14ac:dyDescent="0.25">
      <c r="B80" s="485" t="s">
        <v>31</v>
      </c>
      <c r="C80" s="486"/>
      <c r="D80" s="486"/>
      <c r="E80" s="486"/>
      <c r="F80" s="486"/>
      <c r="G80" s="487"/>
    </row>
    <row r="81" spans="2:7" s="15" customFormat="1" ht="15" customHeight="1" x14ac:dyDescent="0.25">
      <c r="B81" s="485" t="s">
        <v>32</v>
      </c>
      <c r="C81" s="486"/>
      <c r="D81" s="486"/>
      <c r="E81" s="486"/>
      <c r="F81" s="486"/>
      <c r="G81" s="487"/>
    </row>
    <row r="82" spans="2:7" ht="49.5" x14ac:dyDescent="0.25">
      <c r="B82" s="25" t="s">
        <v>6</v>
      </c>
      <c r="C82" s="1" t="s">
        <v>104</v>
      </c>
      <c r="D82" s="26" t="s">
        <v>94</v>
      </c>
      <c r="E82" s="19">
        <v>66.040000000000006</v>
      </c>
      <c r="F82" s="19"/>
      <c r="G82" s="20">
        <f t="shared" ref="G82:G97" si="15">E82*F82</f>
        <v>0</v>
      </c>
    </row>
    <row r="83" spans="2:7" ht="57" customHeight="1" x14ac:dyDescent="0.25">
      <c r="B83" s="25" t="s">
        <v>7</v>
      </c>
      <c r="C83" s="1" t="s">
        <v>105</v>
      </c>
      <c r="D83" s="26" t="s">
        <v>94</v>
      </c>
      <c r="E83" s="19">
        <f>10.59+10.67</f>
        <v>21.259999999999998</v>
      </c>
      <c r="F83" s="19"/>
      <c r="G83" s="20">
        <f t="shared" si="15"/>
        <v>0</v>
      </c>
    </row>
    <row r="84" spans="2:7" ht="49.5" x14ac:dyDescent="0.25">
      <c r="B84" s="25" t="s">
        <v>8</v>
      </c>
      <c r="C84" s="1" t="s">
        <v>106</v>
      </c>
      <c r="D84" s="26" t="s">
        <v>94</v>
      </c>
      <c r="E84" s="19">
        <v>15.42</v>
      </c>
      <c r="F84" s="19"/>
      <c r="G84" s="20">
        <f t="shared" si="15"/>
        <v>0</v>
      </c>
    </row>
    <row r="85" spans="2:7" ht="53.25" customHeight="1" x14ac:dyDescent="0.25">
      <c r="B85" s="25" t="s">
        <v>9</v>
      </c>
      <c r="C85" s="1" t="s">
        <v>107</v>
      </c>
      <c r="D85" s="26" t="s">
        <v>94</v>
      </c>
      <c r="E85" s="19">
        <v>73.150000000000006</v>
      </c>
      <c r="F85" s="19"/>
      <c r="G85" s="20">
        <f t="shared" si="15"/>
        <v>0</v>
      </c>
    </row>
    <row r="86" spans="2:7" ht="53.25" customHeight="1" x14ac:dyDescent="0.25">
      <c r="B86" s="25" t="s">
        <v>10</v>
      </c>
      <c r="C86" s="1" t="s">
        <v>131</v>
      </c>
      <c r="D86" s="26" t="s">
        <v>94</v>
      </c>
      <c r="E86" s="19">
        <v>28.5</v>
      </c>
      <c r="F86" s="19"/>
      <c r="G86" s="20">
        <f t="shared" ref="G86" si="16">E86*F86</f>
        <v>0</v>
      </c>
    </row>
    <row r="87" spans="2:7" ht="49.5" x14ac:dyDescent="0.25">
      <c r="B87" s="25" t="s">
        <v>11</v>
      </c>
      <c r="C87" s="1" t="s">
        <v>108</v>
      </c>
      <c r="D87" s="26" t="s">
        <v>94</v>
      </c>
      <c r="E87" s="19">
        <v>113.67</v>
      </c>
      <c r="F87" s="19"/>
      <c r="G87" s="20">
        <f t="shared" si="15"/>
        <v>0</v>
      </c>
    </row>
    <row r="88" spans="2:7" s="15" customFormat="1" ht="15" customHeight="1" x14ac:dyDescent="0.25">
      <c r="B88" s="30" t="s">
        <v>33</v>
      </c>
      <c r="C88" s="31"/>
      <c r="D88" s="500"/>
      <c r="E88" s="500"/>
      <c r="F88" s="500"/>
      <c r="G88" s="32"/>
    </row>
    <row r="89" spans="2:7" ht="66" x14ac:dyDescent="0.25">
      <c r="B89" s="25" t="s">
        <v>6</v>
      </c>
      <c r="C89" s="1" t="s">
        <v>169</v>
      </c>
      <c r="D89" s="26" t="s">
        <v>94</v>
      </c>
      <c r="E89" s="19">
        <v>66.040000000000006</v>
      </c>
      <c r="F89" s="19"/>
      <c r="G89" s="20">
        <f t="shared" si="15"/>
        <v>0</v>
      </c>
    </row>
    <row r="90" spans="2:7" ht="49.5" x14ac:dyDescent="0.25">
      <c r="B90" s="25" t="s">
        <v>7</v>
      </c>
      <c r="C90" s="1" t="s">
        <v>109</v>
      </c>
      <c r="D90" s="26" t="s">
        <v>94</v>
      </c>
      <c r="E90" s="19">
        <v>71.16</v>
      </c>
      <c r="F90" s="19"/>
      <c r="G90" s="20">
        <f t="shared" ref="G90" si="17">E90*F90</f>
        <v>0</v>
      </c>
    </row>
    <row r="91" spans="2:7" ht="66" x14ac:dyDescent="0.25">
      <c r="B91" s="25" t="s">
        <v>8</v>
      </c>
      <c r="C91" s="1" t="s">
        <v>110</v>
      </c>
      <c r="D91" s="26" t="s">
        <v>94</v>
      </c>
      <c r="E91" s="19">
        <f>E83+104.53+4.54</f>
        <v>130.32999999999998</v>
      </c>
      <c r="F91" s="19"/>
      <c r="G91" s="20">
        <f t="shared" si="15"/>
        <v>0</v>
      </c>
    </row>
    <row r="92" spans="2:7" ht="66" x14ac:dyDescent="0.25">
      <c r="B92" s="25" t="s">
        <v>9</v>
      </c>
      <c r="C92" s="1" t="s">
        <v>111</v>
      </c>
      <c r="D92" s="26" t="s">
        <v>94</v>
      </c>
      <c r="E92" s="19">
        <v>126</v>
      </c>
      <c r="F92" s="19"/>
      <c r="G92" s="20">
        <f t="shared" si="15"/>
        <v>0</v>
      </c>
    </row>
    <row r="93" spans="2:7" ht="264.75" customHeight="1" x14ac:dyDescent="0.25">
      <c r="B93" s="25" t="s">
        <v>10</v>
      </c>
      <c r="C93" s="1" t="s">
        <v>153</v>
      </c>
      <c r="D93" s="26" t="s">
        <v>94</v>
      </c>
      <c r="E93" s="19">
        <v>8</v>
      </c>
      <c r="F93" s="19"/>
      <c r="G93" s="20">
        <f t="shared" ref="G93:G95" si="18">E93*F93</f>
        <v>0</v>
      </c>
    </row>
    <row r="94" spans="2:7" ht="276" customHeight="1" x14ac:dyDescent="0.25">
      <c r="B94" s="25" t="s">
        <v>11</v>
      </c>
      <c r="C94" s="1" t="s">
        <v>155</v>
      </c>
      <c r="D94" s="26" t="s">
        <v>94</v>
      </c>
      <c r="E94" s="19">
        <v>13.5</v>
      </c>
      <c r="F94" s="19"/>
      <c r="G94" s="20">
        <f t="shared" ref="G94" si="19">E94*F94</f>
        <v>0</v>
      </c>
    </row>
    <row r="95" spans="2:7" ht="82.5" x14ac:dyDescent="0.25">
      <c r="B95" s="25" t="s">
        <v>12</v>
      </c>
      <c r="C95" s="1" t="s">
        <v>154</v>
      </c>
      <c r="D95" s="26" t="s">
        <v>94</v>
      </c>
      <c r="E95" s="19">
        <v>21.5</v>
      </c>
      <c r="F95" s="19"/>
      <c r="G95" s="20">
        <f t="shared" si="18"/>
        <v>0</v>
      </c>
    </row>
    <row r="96" spans="2:7" ht="285.75" customHeight="1" x14ac:dyDescent="0.25">
      <c r="B96" s="25" t="s">
        <v>13</v>
      </c>
      <c r="C96" s="1" t="s">
        <v>139</v>
      </c>
      <c r="D96" s="26" t="s">
        <v>94</v>
      </c>
      <c r="E96" s="19">
        <v>101.5</v>
      </c>
      <c r="F96" s="19"/>
      <c r="G96" s="20">
        <f t="shared" si="15"/>
        <v>0</v>
      </c>
    </row>
    <row r="97" spans="2:7" ht="274.5" customHeight="1" x14ac:dyDescent="0.25">
      <c r="B97" s="25" t="s">
        <v>14</v>
      </c>
      <c r="C97" s="1" t="s">
        <v>140</v>
      </c>
      <c r="D97" s="26" t="s">
        <v>94</v>
      </c>
      <c r="E97" s="19">
        <v>111</v>
      </c>
      <c r="F97" s="19"/>
      <c r="G97" s="20">
        <f t="shared" si="15"/>
        <v>0</v>
      </c>
    </row>
    <row r="98" spans="2:7" ht="274.5" customHeight="1" x14ac:dyDescent="0.25">
      <c r="B98" s="25" t="s">
        <v>15</v>
      </c>
      <c r="C98" s="1" t="s">
        <v>156</v>
      </c>
      <c r="D98" s="26" t="s">
        <v>94</v>
      </c>
      <c r="E98" s="19">
        <v>11.5</v>
      </c>
      <c r="F98" s="19"/>
      <c r="G98" s="20">
        <f t="shared" ref="G98" si="20">E98*F98</f>
        <v>0</v>
      </c>
    </row>
    <row r="99" spans="2:7" ht="66" x14ac:dyDescent="0.25">
      <c r="B99" s="25" t="s">
        <v>16</v>
      </c>
      <c r="C99" s="1" t="s">
        <v>141</v>
      </c>
      <c r="D99" s="26" t="s">
        <v>94</v>
      </c>
      <c r="E99" s="19">
        <f>E96</f>
        <v>101.5</v>
      </c>
      <c r="F99" s="19"/>
      <c r="G99" s="20">
        <f t="shared" ref="G99:G101" si="21">E99*F99</f>
        <v>0</v>
      </c>
    </row>
    <row r="100" spans="2:7" ht="66" x14ac:dyDescent="0.25">
      <c r="B100" s="25" t="s">
        <v>20</v>
      </c>
      <c r="C100" s="1" t="s">
        <v>142</v>
      </c>
      <c r="D100" s="26" t="s">
        <v>94</v>
      </c>
      <c r="E100" s="19">
        <f>E97</f>
        <v>111</v>
      </c>
      <c r="F100" s="19"/>
      <c r="G100" s="20">
        <f t="shared" si="21"/>
        <v>0</v>
      </c>
    </row>
    <row r="101" spans="2:7" ht="82.5" x14ac:dyDescent="0.25">
      <c r="B101" s="25" t="s">
        <v>18</v>
      </c>
      <c r="C101" s="1" t="s">
        <v>157</v>
      </c>
      <c r="D101" s="26" t="s">
        <v>94</v>
      </c>
      <c r="E101" s="19">
        <v>11.5</v>
      </c>
      <c r="F101" s="19"/>
      <c r="G101" s="20">
        <f t="shared" si="21"/>
        <v>0</v>
      </c>
    </row>
    <row r="102" spans="2:7" s="15" customFormat="1" x14ac:dyDescent="0.25">
      <c r="B102" s="33"/>
      <c r="C102" s="34" t="s">
        <v>31</v>
      </c>
      <c r="D102" s="497" t="s">
        <v>49</v>
      </c>
      <c r="E102" s="498"/>
      <c r="F102" s="499"/>
      <c r="G102" s="35">
        <f>SUM(G82:G101)</f>
        <v>0</v>
      </c>
    </row>
    <row r="103" spans="2:7" x14ac:dyDescent="0.25">
      <c r="B103" s="36"/>
      <c r="C103" s="37"/>
      <c r="D103" s="38"/>
      <c r="E103" s="39"/>
      <c r="F103" s="39"/>
      <c r="G103" s="40"/>
    </row>
    <row r="104" spans="2:7" s="15" customFormat="1" ht="15" customHeight="1" x14ac:dyDescent="0.25">
      <c r="B104" s="485" t="s">
        <v>36</v>
      </c>
      <c r="C104" s="486"/>
      <c r="D104" s="486"/>
      <c r="E104" s="486"/>
      <c r="F104" s="486"/>
      <c r="G104" s="487"/>
    </row>
    <row r="105" spans="2:7" ht="65.25" customHeight="1" x14ac:dyDescent="0.25">
      <c r="B105" s="25" t="s">
        <v>6</v>
      </c>
      <c r="C105" s="1" t="s">
        <v>132</v>
      </c>
      <c r="D105" s="26" t="s">
        <v>94</v>
      </c>
      <c r="E105" s="19">
        <v>144</v>
      </c>
      <c r="F105" s="19"/>
      <c r="G105" s="20">
        <f t="shared" ref="G105" si="22">E105*F105</f>
        <v>0</v>
      </c>
    </row>
    <row r="106" spans="2:7" ht="218.25" customHeight="1" x14ac:dyDescent="0.25">
      <c r="B106" s="25" t="s">
        <v>7</v>
      </c>
      <c r="C106" s="1" t="s">
        <v>146</v>
      </c>
      <c r="D106" s="26" t="s">
        <v>94</v>
      </c>
      <c r="E106" s="19">
        <v>64</v>
      </c>
      <c r="F106" s="19"/>
      <c r="G106" s="20">
        <f t="shared" ref="G106" si="23">E106*F106</f>
        <v>0</v>
      </c>
    </row>
    <row r="107" spans="2:7" ht="216.75" customHeight="1" x14ac:dyDescent="0.25">
      <c r="B107" s="25" t="s">
        <v>8</v>
      </c>
      <c r="C107" s="1" t="s">
        <v>147</v>
      </c>
      <c r="D107" s="26" t="s">
        <v>94</v>
      </c>
      <c r="E107" s="19">
        <v>8.8000000000000007</v>
      </c>
      <c r="F107" s="19"/>
      <c r="G107" s="20">
        <f t="shared" ref="G107:G108" si="24">E107*F107</f>
        <v>0</v>
      </c>
    </row>
    <row r="108" spans="2:7" ht="53.25" customHeight="1" x14ac:dyDescent="0.25">
      <c r="B108" s="25" t="s">
        <v>9</v>
      </c>
      <c r="C108" s="1" t="s">
        <v>133</v>
      </c>
      <c r="D108" s="26" t="s">
        <v>94</v>
      </c>
      <c r="E108" s="19">
        <v>72.8</v>
      </c>
      <c r="F108" s="19"/>
      <c r="G108" s="20">
        <f t="shared" si="24"/>
        <v>0</v>
      </c>
    </row>
    <row r="109" spans="2:7" ht="82.5" x14ac:dyDescent="0.25">
      <c r="B109" s="25" t="s">
        <v>10</v>
      </c>
      <c r="C109" s="1" t="s">
        <v>112</v>
      </c>
      <c r="D109" s="26" t="s">
        <v>94</v>
      </c>
      <c r="E109" s="19">
        <v>21.5</v>
      </c>
      <c r="F109" s="19"/>
      <c r="G109" s="20">
        <f t="shared" ref="G109:G110" si="25">E109*F109</f>
        <v>0</v>
      </c>
    </row>
    <row r="110" spans="2:7" ht="268.5" customHeight="1" x14ac:dyDescent="0.25">
      <c r="B110" s="25" t="s">
        <v>11</v>
      </c>
      <c r="C110" s="1" t="s">
        <v>149</v>
      </c>
      <c r="D110" s="26" t="s">
        <v>94</v>
      </c>
      <c r="E110" s="19">
        <v>16</v>
      </c>
      <c r="F110" s="19"/>
      <c r="G110" s="20">
        <f t="shared" si="25"/>
        <v>0</v>
      </c>
    </row>
    <row r="111" spans="2:7" ht="264" x14ac:dyDescent="0.25">
      <c r="B111" s="25" t="s">
        <v>12</v>
      </c>
      <c r="C111" s="1" t="s">
        <v>148</v>
      </c>
      <c r="D111" s="26" t="s">
        <v>94</v>
      </c>
      <c r="E111" s="19">
        <v>5.0999999999999996</v>
      </c>
      <c r="F111" s="19"/>
      <c r="G111" s="20">
        <f t="shared" ref="G111" si="26">E111*F111</f>
        <v>0</v>
      </c>
    </row>
    <row r="112" spans="2:7" ht="49.5" x14ac:dyDescent="0.25">
      <c r="B112" s="25" t="s">
        <v>13</v>
      </c>
      <c r="C112" s="1" t="s">
        <v>134</v>
      </c>
      <c r="D112" s="26" t="s">
        <v>94</v>
      </c>
      <c r="E112" s="19">
        <v>32</v>
      </c>
      <c r="F112" s="19"/>
      <c r="G112" s="20">
        <f t="shared" ref="G112" si="27">E112*F112</f>
        <v>0</v>
      </c>
    </row>
    <row r="113" spans="2:7" ht="56.25" customHeight="1" x14ac:dyDescent="0.25">
      <c r="B113" s="25" t="s">
        <v>14</v>
      </c>
      <c r="C113" s="1" t="s">
        <v>164</v>
      </c>
      <c r="D113" s="26" t="s">
        <v>94</v>
      </c>
      <c r="E113" s="19">
        <v>40</v>
      </c>
      <c r="F113" s="19"/>
      <c r="G113" s="20">
        <f t="shared" ref="G113" si="28">E113*F113</f>
        <v>0</v>
      </c>
    </row>
    <row r="114" spans="2:7" ht="82.5" x14ac:dyDescent="0.25">
      <c r="B114" s="25" t="s">
        <v>15</v>
      </c>
      <c r="C114" s="1" t="s">
        <v>113</v>
      </c>
      <c r="D114" s="26" t="s">
        <v>94</v>
      </c>
      <c r="E114" s="19">
        <v>375</v>
      </c>
      <c r="F114" s="19"/>
      <c r="G114" s="20">
        <f t="shared" ref="G114" si="29">E114*F114</f>
        <v>0</v>
      </c>
    </row>
    <row r="115" spans="2:7" ht="252" customHeight="1" x14ac:dyDescent="0.25">
      <c r="B115" s="25" t="s">
        <v>16</v>
      </c>
      <c r="C115" s="1" t="s">
        <v>150</v>
      </c>
      <c r="D115" s="26" t="s">
        <v>94</v>
      </c>
      <c r="E115" s="19">
        <v>40</v>
      </c>
      <c r="F115" s="19"/>
      <c r="G115" s="20">
        <f t="shared" ref="G115:G116" si="30">E115*F115</f>
        <v>0</v>
      </c>
    </row>
    <row r="116" spans="2:7" ht="53.25" customHeight="1" x14ac:dyDescent="0.25">
      <c r="B116" s="25" t="s">
        <v>20</v>
      </c>
      <c r="C116" s="1" t="s">
        <v>135</v>
      </c>
      <c r="D116" s="26" t="s">
        <v>94</v>
      </c>
      <c r="E116" s="19">
        <v>40</v>
      </c>
      <c r="F116" s="19"/>
      <c r="G116" s="20">
        <f t="shared" si="30"/>
        <v>0</v>
      </c>
    </row>
    <row r="117" spans="2:7" ht="115.5" customHeight="1" x14ac:dyDescent="0.25">
      <c r="B117" s="25" t="s">
        <v>18</v>
      </c>
      <c r="C117" s="1" t="s">
        <v>158</v>
      </c>
      <c r="D117" s="26" t="s">
        <v>160</v>
      </c>
      <c r="E117" s="19">
        <v>5</v>
      </c>
      <c r="F117" s="19"/>
      <c r="G117" s="20">
        <f t="shared" ref="G117" si="31">E117*F117</f>
        <v>0</v>
      </c>
    </row>
    <row r="118" spans="2:7" ht="66" x14ac:dyDescent="0.25">
      <c r="B118" s="25" t="s">
        <v>19</v>
      </c>
      <c r="C118" s="1" t="s">
        <v>114</v>
      </c>
      <c r="D118" s="26" t="s">
        <v>94</v>
      </c>
      <c r="E118" s="19">
        <v>58.68</v>
      </c>
      <c r="F118" s="19"/>
      <c r="G118" s="20">
        <f t="shared" ref="G118:G121" si="32">E118*F118</f>
        <v>0</v>
      </c>
    </row>
    <row r="119" spans="2:7" ht="254.25" customHeight="1" x14ac:dyDescent="0.25">
      <c r="B119" s="25" t="s">
        <v>83</v>
      </c>
      <c r="C119" s="1" t="s">
        <v>143</v>
      </c>
      <c r="D119" s="26" t="s">
        <v>94</v>
      </c>
      <c r="E119" s="19">
        <v>57</v>
      </c>
      <c r="F119" s="19"/>
      <c r="G119" s="20">
        <f t="shared" si="32"/>
        <v>0</v>
      </c>
    </row>
    <row r="120" spans="2:7" ht="233.25" customHeight="1" x14ac:dyDescent="0.25">
      <c r="B120" s="25" t="s">
        <v>84</v>
      </c>
      <c r="C120" s="1" t="s">
        <v>144</v>
      </c>
      <c r="D120" s="26" t="s">
        <v>94</v>
      </c>
      <c r="E120" s="19">
        <v>162</v>
      </c>
      <c r="F120" s="19"/>
      <c r="G120" s="20">
        <f t="shared" ref="G120" si="33">E120*F120</f>
        <v>0</v>
      </c>
    </row>
    <row r="121" spans="2:7" ht="228.75" customHeight="1" x14ac:dyDescent="0.25">
      <c r="B121" s="25" t="s">
        <v>126</v>
      </c>
      <c r="C121" s="1" t="s">
        <v>145</v>
      </c>
      <c r="D121" s="26" t="s">
        <v>94</v>
      </c>
      <c r="E121" s="19">
        <v>205.6</v>
      </c>
      <c r="F121" s="19"/>
      <c r="G121" s="20">
        <f t="shared" si="32"/>
        <v>0</v>
      </c>
    </row>
    <row r="122" spans="2:7" ht="63.75" customHeight="1" x14ac:dyDescent="0.25">
      <c r="B122" s="25" t="s">
        <v>127</v>
      </c>
      <c r="C122" s="1" t="s">
        <v>136</v>
      </c>
      <c r="D122" s="26" t="s">
        <v>94</v>
      </c>
      <c r="E122" s="19">
        <v>300</v>
      </c>
      <c r="F122" s="19"/>
      <c r="G122" s="20">
        <f t="shared" ref="G122" si="34">E122*F122</f>
        <v>0</v>
      </c>
    </row>
    <row r="123" spans="2:7" ht="69" customHeight="1" x14ac:dyDescent="0.25">
      <c r="B123" s="25" t="s">
        <v>128</v>
      </c>
      <c r="C123" s="1" t="s">
        <v>137</v>
      </c>
      <c r="D123" s="26" t="s">
        <v>94</v>
      </c>
      <c r="E123" s="19">
        <v>269</v>
      </c>
      <c r="F123" s="19"/>
      <c r="G123" s="20">
        <f t="shared" ref="G123" si="35">E123*F123</f>
        <v>0</v>
      </c>
    </row>
    <row r="124" spans="2:7" ht="82.5" customHeight="1" x14ac:dyDescent="0.25">
      <c r="B124" s="25" t="s">
        <v>159</v>
      </c>
      <c r="C124" s="1" t="s">
        <v>115</v>
      </c>
      <c r="D124" s="26" t="s">
        <v>94</v>
      </c>
      <c r="E124" s="19">
        <v>140.80000000000001</v>
      </c>
      <c r="F124" s="19"/>
      <c r="G124" s="20">
        <f t="shared" ref="G124:G125" si="36">E124*F124</f>
        <v>0</v>
      </c>
    </row>
    <row r="125" spans="2:7" ht="232.5" customHeight="1" x14ac:dyDescent="0.25">
      <c r="B125" s="25" t="s">
        <v>165</v>
      </c>
      <c r="C125" s="1" t="s">
        <v>166</v>
      </c>
      <c r="D125" s="26" t="s">
        <v>94</v>
      </c>
      <c r="E125" s="19">
        <v>7.5</v>
      </c>
      <c r="F125" s="19"/>
      <c r="G125" s="20">
        <f t="shared" si="36"/>
        <v>0</v>
      </c>
    </row>
    <row r="126" spans="2:7" x14ac:dyDescent="0.25">
      <c r="B126" s="41"/>
      <c r="C126" s="34" t="s">
        <v>51</v>
      </c>
      <c r="D126" s="497" t="s">
        <v>49</v>
      </c>
      <c r="E126" s="498"/>
      <c r="F126" s="499"/>
      <c r="G126" s="35">
        <f>SUM(G105:G125)</f>
        <v>0</v>
      </c>
    </row>
    <row r="127" spans="2:7" x14ac:dyDescent="0.25">
      <c r="B127" s="36"/>
      <c r="C127" s="37"/>
      <c r="D127" s="38"/>
      <c r="E127" s="39"/>
      <c r="F127" s="39"/>
      <c r="G127" s="40"/>
    </row>
    <row r="128" spans="2:7" s="15" customFormat="1" ht="15" customHeight="1" x14ac:dyDescent="0.25">
      <c r="B128" s="485" t="s">
        <v>50</v>
      </c>
      <c r="C128" s="486"/>
      <c r="D128" s="486"/>
      <c r="E128" s="486"/>
      <c r="F128" s="486"/>
      <c r="G128" s="487"/>
    </row>
    <row r="129" spans="2:7" ht="260.25" customHeight="1" x14ac:dyDescent="0.25">
      <c r="B129" s="25" t="s">
        <v>6</v>
      </c>
      <c r="C129" s="17" t="s">
        <v>116</v>
      </c>
      <c r="D129" s="26" t="s">
        <v>94</v>
      </c>
      <c r="E129" s="19">
        <v>376</v>
      </c>
      <c r="F129" s="19"/>
      <c r="G129" s="20">
        <f t="shared" ref="G129:G130" si="37">E129*F129</f>
        <v>0</v>
      </c>
    </row>
    <row r="130" spans="2:7" ht="41.25" customHeight="1" x14ac:dyDescent="0.25">
      <c r="B130" s="25" t="s">
        <v>7</v>
      </c>
      <c r="C130" s="1" t="s">
        <v>161</v>
      </c>
      <c r="D130" s="26" t="s">
        <v>160</v>
      </c>
      <c r="E130" s="19">
        <v>1</v>
      </c>
      <c r="F130" s="19"/>
      <c r="G130" s="20">
        <f t="shared" si="37"/>
        <v>0</v>
      </c>
    </row>
    <row r="131" spans="2:7" s="45" customFormat="1" ht="311.25" customHeight="1" thickBot="1" x14ac:dyDescent="0.25">
      <c r="B131" s="60">
        <v>3</v>
      </c>
      <c r="C131" s="42" t="s">
        <v>123</v>
      </c>
      <c r="D131" s="43" t="s">
        <v>90</v>
      </c>
      <c r="E131" s="44">
        <v>45</v>
      </c>
      <c r="F131" s="44"/>
      <c r="G131" s="44">
        <f>E131*F131</f>
        <v>0</v>
      </c>
    </row>
    <row r="132" spans="2:7" s="15" customFormat="1" ht="15" customHeight="1" thickTop="1" x14ac:dyDescent="0.25">
      <c r="B132" s="522" t="s">
        <v>53</v>
      </c>
      <c r="C132" s="523"/>
      <c r="D132" s="523"/>
      <c r="E132" s="523"/>
      <c r="F132" s="524"/>
      <c r="G132" s="46">
        <f>SUM(G129:G131)</f>
        <v>0</v>
      </c>
    </row>
    <row r="133" spans="2:7" s="15" customFormat="1" ht="15" customHeight="1" x14ac:dyDescent="0.25">
      <c r="B133" s="22"/>
      <c r="C133" s="23"/>
      <c r="D133" s="23"/>
      <c r="E133" s="23"/>
      <c r="F133" s="23"/>
      <c r="G133" s="24"/>
    </row>
    <row r="134" spans="2:7" ht="15" customHeight="1" x14ac:dyDescent="0.25">
      <c r="B134" s="485" t="s">
        <v>45</v>
      </c>
      <c r="C134" s="486"/>
      <c r="D134" s="486"/>
      <c r="E134" s="486"/>
      <c r="F134" s="486"/>
      <c r="G134" s="487"/>
    </row>
    <row r="135" spans="2:7" ht="99" x14ac:dyDescent="0.25">
      <c r="B135" s="25" t="s">
        <v>6</v>
      </c>
      <c r="C135" s="1" t="s">
        <v>117</v>
      </c>
      <c r="D135" s="26" t="s">
        <v>94</v>
      </c>
      <c r="E135" s="19">
        <v>394</v>
      </c>
      <c r="F135" s="19"/>
      <c r="G135" s="20">
        <f t="shared" ref="G135" si="38">E135*F135</f>
        <v>0</v>
      </c>
    </row>
    <row r="136" spans="2:7" ht="135.75" customHeight="1" x14ac:dyDescent="0.25">
      <c r="B136" s="25" t="s">
        <v>7</v>
      </c>
      <c r="C136" s="17" t="s">
        <v>138</v>
      </c>
      <c r="D136" s="26" t="s">
        <v>94</v>
      </c>
      <c r="E136" s="19">
        <f>E129*0.3</f>
        <v>112.8</v>
      </c>
      <c r="F136" s="19"/>
      <c r="G136" s="20">
        <f t="shared" ref="G136" si="39">E136*F136</f>
        <v>0</v>
      </c>
    </row>
    <row r="137" spans="2:7" ht="42.75" customHeight="1" x14ac:dyDescent="0.25">
      <c r="B137" s="25" t="s">
        <v>8</v>
      </c>
      <c r="C137" s="17" t="s">
        <v>162</v>
      </c>
      <c r="D137" s="26" t="s">
        <v>160</v>
      </c>
      <c r="E137" s="19">
        <v>4</v>
      </c>
      <c r="F137" s="19"/>
      <c r="G137" s="20">
        <f t="shared" ref="G137" si="40">E137*F137</f>
        <v>0</v>
      </c>
    </row>
    <row r="138" spans="2:7" s="50" customFormat="1" ht="91.5" customHeight="1" x14ac:dyDescent="0.25">
      <c r="B138" s="25" t="s">
        <v>9</v>
      </c>
      <c r="C138" s="59" t="s">
        <v>120</v>
      </c>
      <c r="D138" s="52" t="s">
        <v>119</v>
      </c>
      <c r="E138" s="53">
        <v>25</v>
      </c>
      <c r="F138" s="53"/>
      <c r="G138" s="53">
        <f>E138*F138</f>
        <v>0</v>
      </c>
    </row>
    <row r="139" spans="2:7" s="50" customFormat="1" ht="86.25" customHeight="1" x14ac:dyDescent="0.25">
      <c r="B139" s="54" t="s">
        <v>10</v>
      </c>
      <c r="C139" s="55" t="s">
        <v>121</v>
      </c>
      <c r="D139" s="56" t="s">
        <v>119</v>
      </c>
      <c r="E139" s="57">
        <v>50</v>
      </c>
      <c r="F139" s="58"/>
      <c r="G139" s="58">
        <f>E139*F139</f>
        <v>0</v>
      </c>
    </row>
    <row r="140" spans="2:7" s="15" customFormat="1" ht="15" customHeight="1" x14ac:dyDescent="0.25">
      <c r="B140" s="488" t="s">
        <v>54</v>
      </c>
      <c r="C140" s="489"/>
      <c r="D140" s="489"/>
      <c r="E140" s="489"/>
      <c r="F140" s="490"/>
      <c r="G140" s="29">
        <f>SUM(G135:G139)</f>
        <v>0</v>
      </c>
    </row>
    <row r="141" spans="2:7" s="15" customFormat="1" ht="15" customHeight="1" x14ac:dyDescent="0.25">
      <c r="B141" s="22"/>
      <c r="C141" s="23"/>
      <c r="D141" s="23"/>
      <c r="E141" s="23"/>
      <c r="F141" s="23"/>
      <c r="G141" s="24"/>
    </row>
    <row r="142" spans="2:7" s="15" customFormat="1" ht="15" customHeight="1" x14ac:dyDescent="0.25">
      <c r="B142" s="485" t="s">
        <v>46</v>
      </c>
      <c r="C142" s="486"/>
      <c r="D142" s="486"/>
      <c r="E142" s="486"/>
      <c r="F142" s="486"/>
      <c r="G142" s="487"/>
    </row>
    <row r="143" spans="2:7" ht="148.5" x14ac:dyDescent="0.25">
      <c r="B143" s="25" t="s">
        <v>6</v>
      </c>
      <c r="C143" s="1" t="s">
        <v>79</v>
      </c>
      <c r="D143" s="26" t="s">
        <v>94</v>
      </c>
      <c r="E143" s="19">
        <v>137</v>
      </c>
      <c r="F143" s="19"/>
      <c r="G143" s="20">
        <f t="shared" ref="G143:G149" si="41">E143*F143</f>
        <v>0</v>
      </c>
    </row>
    <row r="144" spans="2:7" ht="148.5" x14ac:dyDescent="0.25">
      <c r="B144" s="25" t="s">
        <v>7</v>
      </c>
      <c r="C144" s="1" t="s">
        <v>27</v>
      </c>
      <c r="D144" s="26" t="s">
        <v>94</v>
      </c>
      <c r="E144" s="19">
        <v>12.07</v>
      </c>
      <c r="F144" s="19"/>
      <c r="G144" s="20">
        <f t="shared" si="41"/>
        <v>0</v>
      </c>
    </row>
    <row r="145" spans="2:7" ht="82.5" x14ac:dyDescent="0.25">
      <c r="B145" s="25" t="s">
        <v>8</v>
      </c>
      <c r="C145" s="1" t="s">
        <v>557</v>
      </c>
      <c r="D145" s="26" t="s">
        <v>17</v>
      </c>
      <c r="E145" s="19">
        <v>10</v>
      </c>
      <c r="F145" s="19"/>
      <c r="G145" s="20">
        <f t="shared" si="41"/>
        <v>0</v>
      </c>
    </row>
    <row r="146" spans="2:7" ht="66" x14ac:dyDescent="0.25">
      <c r="B146" s="25" t="s">
        <v>9</v>
      </c>
      <c r="C146" s="1" t="s">
        <v>80</v>
      </c>
      <c r="D146" s="26" t="s">
        <v>17</v>
      </c>
      <c r="E146" s="19">
        <v>10</v>
      </c>
      <c r="F146" s="19"/>
      <c r="G146" s="20">
        <f t="shared" si="41"/>
        <v>0</v>
      </c>
    </row>
    <row r="147" spans="2:7" ht="60.75" customHeight="1" x14ac:dyDescent="0.25">
      <c r="B147" s="25" t="s">
        <v>10</v>
      </c>
      <c r="C147" s="1" t="s">
        <v>558</v>
      </c>
      <c r="D147" s="26" t="s">
        <v>94</v>
      </c>
      <c r="E147" s="19">
        <v>110</v>
      </c>
      <c r="F147" s="19"/>
      <c r="G147" s="20">
        <f t="shared" si="41"/>
        <v>0</v>
      </c>
    </row>
    <row r="148" spans="2:7" ht="132" x14ac:dyDescent="0.25">
      <c r="B148" s="25" t="s">
        <v>11</v>
      </c>
      <c r="C148" s="1" t="s">
        <v>565</v>
      </c>
      <c r="D148" s="26" t="s">
        <v>94</v>
      </c>
      <c r="E148" s="19">
        <v>125</v>
      </c>
      <c r="F148" s="19"/>
      <c r="G148" s="20">
        <f t="shared" si="41"/>
        <v>0</v>
      </c>
    </row>
    <row r="149" spans="2:7" ht="66" x14ac:dyDescent="0.25">
      <c r="B149" s="25" t="s">
        <v>12</v>
      </c>
      <c r="C149" s="1" t="s">
        <v>81</v>
      </c>
      <c r="D149" s="26" t="s">
        <v>17</v>
      </c>
      <c r="E149" s="19">
        <v>4</v>
      </c>
      <c r="F149" s="19"/>
      <c r="G149" s="20">
        <f t="shared" si="41"/>
        <v>0</v>
      </c>
    </row>
    <row r="150" spans="2:7" ht="66" x14ac:dyDescent="0.25">
      <c r="B150" s="25" t="s">
        <v>13</v>
      </c>
      <c r="C150" s="1" t="s">
        <v>82</v>
      </c>
      <c r="D150" s="26" t="s">
        <v>17</v>
      </c>
      <c r="E150" s="19">
        <v>13</v>
      </c>
      <c r="F150" s="19"/>
      <c r="G150" s="20">
        <f t="shared" ref="G150" si="42">E150*F150</f>
        <v>0</v>
      </c>
    </row>
    <row r="151" spans="2:7" ht="82.5" x14ac:dyDescent="0.25">
      <c r="B151" s="25" t="s">
        <v>14</v>
      </c>
      <c r="C151" s="1" t="s">
        <v>566</v>
      </c>
      <c r="D151" s="26" t="s">
        <v>17</v>
      </c>
      <c r="E151" s="19">
        <v>9</v>
      </c>
      <c r="F151" s="19"/>
      <c r="G151" s="20">
        <f t="shared" ref="G151" si="43">E151*F151</f>
        <v>0</v>
      </c>
    </row>
    <row r="152" spans="2:7" ht="82.5" x14ac:dyDescent="0.25">
      <c r="B152" s="25" t="s">
        <v>15</v>
      </c>
      <c r="C152" s="1" t="s">
        <v>567</v>
      </c>
      <c r="D152" s="26" t="s">
        <v>17</v>
      </c>
      <c r="E152" s="19">
        <v>6</v>
      </c>
      <c r="F152" s="19"/>
      <c r="G152" s="20">
        <f t="shared" ref="G152" si="44">E152*F152</f>
        <v>0</v>
      </c>
    </row>
    <row r="153" spans="2:7" ht="82.5" x14ac:dyDescent="0.25">
      <c r="B153" s="25" t="s">
        <v>16</v>
      </c>
      <c r="C153" s="1" t="s">
        <v>568</v>
      </c>
      <c r="D153" s="26" t="s">
        <v>17</v>
      </c>
      <c r="E153" s="19">
        <v>17</v>
      </c>
      <c r="F153" s="19"/>
      <c r="G153" s="20">
        <f t="shared" ref="G153" si="45">E153*F153</f>
        <v>0</v>
      </c>
    </row>
    <row r="154" spans="2:7" ht="82.5" x14ac:dyDescent="0.25">
      <c r="B154" s="25" t="s">
        <v>20</v>
      </c>
      <c r="C154" s="1" t="s">
        <v>569</v>
      </c>
      <c r="D154" s="26" t="s">
        <v>17</v>
      </c>
      <c r="E154" s="19">
        <v>12</v>
      </c>
      <c r="F154" s="19"/>
      <c r="G154" s="20">
        <f t="shared" ref="G154" si="46">E154*F154</f>
        <v>0</v>
      </c>
    </row>
    <row r="155" spans="2:7" s="15" customFormat="1" x14ac:dyDescent="0.25">
      <c r="B155" s="33"/>
      <c r="C155" s="34" t="s">
        <v>48</v>
      </c>
      <c r="D155" s="497" t="s">
        <v>49</v>
      </c>
      <c r="E155" s="498"/>
      <c r="F155" s="499"/>
      <c r="G155" s="35">
        <f>SUM(G143:G154)</f>
        <v>0</v>
      </c>
    </row>
    <row r="156" spans="2:7" x14ac:dyDescent="0.25">
      <c r="B156" s="36"/>
      <c r="C156" s="37"/>
      <c r="D156" s="38"/>
      <c r="E156" s="39"/>
      <c r="F156" s="39"/>
      <c r="G156" s="40"/>
    </row>
    <row r="157" spans="2:7" ht="15" customHeight="1" x14ac:dyDescent="0.25">
      <c r="B157" s="485" t="s">
        <v>47</v>
      </c>
      <c r="C157" s="486"/>
      <c r="D157" s="486"/>
      <c r="E157" s="486"/>
      <c r="F157" s="486"/>
      <c r="G157" s="487"/>
    </row>
    <row r="158" spans="2:7" ht="89.25" customHeight="1" x14ac:dyDescent="0.25">
      <c r="B158" s="25" t="s">
        <v>6</v>
      </c>
      <c r="C158" s="1" t="s">
        <v>85</v>
      </c>
      <c r="D158" s="26" t="s">
        <v>17</v>
      </c>
      <c r="E158" s="19">
        <v>1</v>
      </c>
      <c r="F158" s="19"/>
      <c r="G158" s="20">
        <f t="shared" ref="G158:G163" si="47">E158*F158</f>
        <v>0</v>
      </c>
    </row>
    <row r="159" spans="2:7" ht="90.75" customHeight="1" x14ac:dyDescent="0.25">
      <c r="B159" s="25" t="s">
        <v>7</v>
      </c>
      <c r="C159" s="1" t="s">
        <v>86</v>
      </c>
      <c r="D159" s="26" t="s">
        <v>17</v>
      </c>
      <c r="E159" s="19">
        <v>1</v>
      </c>
      <c r="F159" s="19"/>
      <c r="G159" s="20">
        <f t="shared" si="47"/>
        <v>0</v>
      </c>
    </row>
    <row r="160" spans="2:7" ht="82.5" x14ac:dyDescent="0.25">
      <c r="B160" s="25" t="s">
        <v>21</v>
      </c>
      <c r="C160" s="1" t="s">
        <v>570</v>
      </c>
      <c r="D160" s="26" t="s">
        <v>17</v>
      </c>
      <c r="E160" s="19">
        <v>15</v>
      </c>
      <c r="F160" s="47"/>
      <c r="G160" s="20">
        <f t="shared" si="47"/>
        <v>0</v>
      </c>
    </row>
    <row r="161" spans="2:7" ht="82.5" x14ac:dyDescent="0.25">
      <c r="B161" s="25" t="s">
        <v>9</v>
      </c>
      <c r="C161" s="1" t="s">
        <v>571</v>
      </c>
      <c r="D161" s="26" t="s">
        <v>17</v>
      </c>
      <c r="E161" s="19">
        <v>15</v>
      </c>
      <c r="F161" s="19"/>
      <c r="G161" s="20">
        <f t="shared" si="47"/>
        <v>0</v>
      </c>
    </row>
    <row r="162" spans="2:7" ht="70.5" customHeight="1" x14ac:dyDescent="0.25">
      <c r="B162" s="25" t="s">
        <v>10</v>
      </c>
      <c r="C162" s="1" t="s">
        <v>572</v>
      </c>
      <c r="D162" s="26" t="s">
        <v>17</v>
      </c>
      <c r="E162" s="19">
        <v>1</v>
      </c>
      <c r="F162" s="19"/>
      <c r="G162" s="20">
        <f t="shared" si="47"/>
        <v>0</v>
      </c>
    </row>
    <row r="163" spans="2:7" ht="85.5" customHeight="1" x14ac:dyDescent="0.25">
      <c r="B163" s="25" t="s">
        <v>11</v>
      </c>
      <c r="C163" s="1" t="s">
        <v>573</v>
      </c>
      <c r="D163" s="26" t="s">
        <v>17</v>
      </c>
      <c r="E163" s="19">
        <v>1</v>
      </c>
      <c r="F163" s="19"/>
      <c r="G163" s="20">
        <f t="shared" si="47"/>
        <v>0</v>
      </c>
    </row>
    <row r="164" spans="2:7" ht="85.5" customHeight="1" x14ac:dyDescent="0.25">
      <c r="B164" s="25" t="s">
        <v>12</v>
      </c>
      <c r="C164" s="1" t="s">
        <v>87</v>
      </c>
      <c r="D164" s="26" t="s">
        <v>17</v>
      </c>
      <c r="E164" s="19">
        <v>1</v>
      </c>
      <c r="F164" s="19"/>
      <c r="G164" s="20">
        <f t="shared" ref="G164" si="48">E164*F164</f>
        <v>0</v>
      </c>
    </row>
    <row r="165" spans="2:7" ht="82.5" x14ac:dyDescent="0.25">
      <c r="B165" s="25" t="s">
        <v>13</v>
      </c>
      <c r="C165" s="1" t="s">
        <v>88</v>
      </c>
      <c r="D165" s="26" t="s">
        <v>17</v>
      </c>
      <c r="E165" s="19">
        <v>2</v>
      </c>
      <c r="F165" s="19"/>
      <c r="G165" s="20">
        <f t="shared" ref="G165:G167" si="49">E165*F165</f>
        <v>0</v>
      </c>
    </row>
    <row r="166" spans="2:7" ht="82.5" x14ac:dyDescent="0.25">
      <c r="B166" s="25" t="s">
        <v>14</v>
      </c>
      <c r="C166" s="1" t="s">
        <v>574</v>
      </c>
      <c r="D166" s="26" t="s">
        <v>17</v>
      </c>
      <c r="E166" s="19">
        <v>4</v>
      </c>
      <c r="F166" s="47"/>
      <c r="G166" s="20">
        <f t="shared" si="49"/>
        <v>0</v>
      </c>
    </row>
    <row r="167" spans="2:7" ht="82.5" x14ac:dyDescent="0.25">
      <c r="B167" s="25" t="s">
        <v>15</v>
      </c>
      <c r="C167" s="1" t="s">
        <v>575</v>
      </c>
      <c r="D167" s="26" t="s">
        <v>17</v>
      </c>
      <c r="E167" s="19">
        <v>1</v>
      </c>
      <c r="F167" s="19"/>
      <c r="G167" s="20">
        <f t="shared" si="49"/>
        <v>0</v>
      </c>
    </row>
    <row r="168" spans="2:7" ht="66" x14ac:dyDescent="0.25">
      <c r="B168" s="25" t="s">
        <v>16</v>
      </c>
      <c r="C168" s="1" t="s">
        <v>89</v>
      </c>
      <c r="D168" s="26" t="s">
        <v>17</v>
      </c>
      <c r="E168" s="19">
        <v>10</v>
      </c>
      <c r="F168" s="47"/>
      <c r="G168" s="20">
        <f t="shared" ref="G168:G169" si="50">E168*F168</f>
        <v>0</v>
      </c>
    </row>
    <row r="169" spans="2:7" ht="66" x14ac:dyDescent="0.25">
      <c r="B169" s="25" t="s">
        <v>20</v>
      </c>
      <c r="C169" s="1" t="s">
        <v>37</v>
      </c>
      <c r="D169" s="26" t="s">
        <v>118</v>
      </c>
      <c r="E169" s="19">
        <v>4.72</v>
      </c>
      <c r="F169" s="47"/>
      <c r="G169" s="20">
        <f t="shared" si="50"/>
        <v>0</v>
      </c>
    </row>
    <row r="170" spans="2:7" ht="66" x14ac:dyDescent="0.25">
      <c r="B170" s="25" t="s">
        <v>18</v>
      </c>
      <c r="C170" s="1" t="s">
        <v>39</v>
      </c>
      <c r="D170" s="26" t="s">
        <v>118</v>
      </c>
      <c r="E170" s="19">
        <v>5.6</v>
      </c>
      <c r="F170" s="47"/>
      <c r="G170" s="20">
        <f t="shared" ref="G170" si="51">E170*F170</f>
        <v>0</v>
      </c>
    </row>
    <row r="171" spans="2:7" ht="66" x14ac:dyDescent="0.25">
      <c r="B171" s="25" t="s">
        <v>19</v>
      </c>
      <c r="C171" s="1" t="s">
        <v>40</v>
      </c>
      <c r="D171" s="26" t="s">
        <v>118</v>
      </c>
      <c r="E171" s="19">
        <v>3.86</v>
      </c>
      <c r="F171" s="47"/>
      <c r="G171" s="20">
        <f t="shared" ref="G171" si="52">E171*F171</f>
        <v>0</v>
      </c>
    </row>
    <row r="172" spans="2:7" s="15" customFormat="1" ht="15" customHeight="1" x14ac:dyDescent="0.25">
      <c r="B172" s="488" t="s">
        <v>55</v>
      </c>
      <c r="C172" s="489"/>
      <c r="D172" s="489"/>
      <c r="E172" s="489"/>
      <c r="F172" s="490"/>
      <c r="G172" s="29">
        <f>SUM(G158:G171)</f>
        <v>0</v>
      </c>
    </row>
    <row r="173" spans="2:7" ht="10.5" customHeight="1" x14ac:dyDescent="0.25">
      <c r="B173" s="525"/>
      <c r="C173" s="526"/>
      <c r="D173" s="526"/>
      <c r="E173" s="526"/>
      <c r="F173" s="526"/>
      <c r="G173" s="527"/>
    </row>
    <row r="174" spans="2:7" x14ac:dyDescent="0.25">
      <c r="B174" s="48"/>
      <c r="C174" s="516" t="s">
        <v>22</v>
      </c>
      <c r="D174" s="517"/>
      <c r="E174" s="517"/>
      <c r="F174" s="517"/>
      <c r="G174" s="518"/>
    </row>
    <row r="175" spans="2:7" x14ac:dyDescent="0.25">
      <c r="B175" s="25" t="s">
        <v>6</v>
      </c>
      <c r="C175" s="506" t="s">
        <v>41</v>
      </c>
      <c r="D175" s="507"/>
      <c r="E175" s="508"/>
      <c r="F175" s="514">
        <f>SUM(G37*1)</f>
        <v>0</v>
      </c>
      <c r="G175" s="515"/>
    </row>
    <row r="176" spans="2:7" x14ac:dyDescent="0.25">
      <c r="B176" s="25" t="s">
        <v>7</v>
      </c>
      <c r="C176" s="506" t="s">
        <v>23</v>
      </c>
      <c r="D176" s="507"/>
      <c r="E176" s="508"/>
      <c r="F176" s="514">
        <f>G78</f>
        <v>0</v>
      </c>
      <c r="G176" s="515"/>
    </row>
    <row r="177" spans="2:7" x14ac:dyDescent="0.25">
      <c r="B177" s="25" t="s">
        <v>8</v>
      </c>
      <c r="C177" s="506" t="s">
        <v>42</v>
      </c>
      <c r="D177" s="507"/>
      <c r="E177" s="508"/>
      <c r="F177" s="514">
        <f>G102</f>
        <v>0</v>
      </c>
      <c r="G177" s="515"/>
    </row>
    <row r="178" spans="2:7" x14ac:dyDescent="0.25">
      <c r="B178" s="25" t="s">
        <v>9</v>
      </c>
      <c r="C178" s="506" t="s">
        <v>43</v>
      </c>
      <c r="D178" s="507"/>
      <c r="E178" s="508"/>
      <c r="F178" s="514">
        <f>G126</f>
        <v>0</v>
      </c>
      <c r="G178" s="515"/>
    </row>
    <row r="179" spans="2:7" x14ac:dyDescent="0.25">
      <c r="B179" s="25" t="s">
        <v>10</v>
      </c>
      <c r="C179" s="506" t="s">
        <v>24</v>
      </c>
      <c r="D179" s="507"/>
      <c r="E179" s="508"/>
      <c r="F179" s="514">
        <f>G132</f>
        <v>0</v>
      </c>
      <c r="G179" s="515"/>
    </row>
    <row r="180" spans="2:7" x14ac:dyDescent="0.25">
      <c r="B180" s="25" t="s">
        <v>11</v>
      </c>
      <c r="C180" s="506" t="s">
        <v>25</v>
      </c>
      <c r="D180" s="507"/>
      <c r="E180" s="508"/>
      <c r="F180" s="514">
        <f>G140</f>
        <v>0</v>
      </c>
      <c r="G180" s="515"/>
    </row>
    <row r="181" spans="2:7" x14ac:dyDescent="0.25">
      <c r="B181" s="25" t="s">
        <v>12</v>
      </c>
      <c r="C181" s="506" t="s">
        <v>44</v>
      </c>
      <c r="D181" s="507"/>
      <c r="E181" s="508"/>
      <c r="F181" s="514">
        <f>G155</f>
        <v>0</v>
      </c>
      <c r="G181" s="515"/>
    </row>
    <row r="182" spans="2:7" x14ac:dyDescent="0.25">
      <c r="B182" s="25" t="s">
        <v>13</v>
      </c>
      <c r="C182" s="506" t="s">
        <v>26</v>
      </c>
      <c r="D182" s="507"/>
      <c r="E182" s="508"/>
      <c r="F182" s="514">
        <f>G172</f>
        <v>0</v>
      </c>
      <c r="G182" s="515"/>
    </row>
    <row r="183" spans="2:7" x14ac:dyDescent="0.25">
      <c r="B183" s="36"/>
      <c r="C183" s="49"/>
      <c r="D183" s="49"/>
      <c r="E183" s="49"/>
      <c r="F183" s="39"/>
      <c r="G183" s="40"/>
    </row>
    <row r="184" spans="2:7" x14ac:dyDescent="0.3">
      <c r="B184" s="48"/>
      <c r="C184" s="501" t="s">
        <v>49</v>
      </c>
      <c r="D184" s="502"/>
      <c r="E184" s="503"/>
      <c r="F184" s="504">
        <f>SUM(F175:G182)</f>
        <v>0</v>
      </c>
      <c r="G184" s="505"/>
    </row>
  </sheetData>
  <mergeCells count="47">
    <mergeCell ref="B37:F37"/>
    <mergeCell ref="F175:G175"/>
    <mergeCell ref="F182:G182"/>
    <mergeCell ref="F181:G181"/>
    <mergeCell ref="F180:G180"/>
    <mergeCell ref="F179:G179"/>
    <mergeCell ref="F178:G178"/>
    <mergeCell ref="D155:F155"/>
    <mergeCell ref="B173:G173"/>
    <mergeCell ref="C175:E175"/>
    <mergeCell ref="C176:E176"/>
    <mergeCell ref="C182:E182"/>
    <mergeCell ref="C181:E181"/>
    <mergeCell ref="C180:E180"/>
    <mergeCell ref="C179:E179"/>
    <mergeCell ref="C178:E178"/>
    <mergeCell ref="C184:E184"/>
    <mergeCell ref="F184:G184"/>
    <mergeCell ref="C177:E177"/>
    <mergeCell ref="B5:G5"/>
    <mergeCell ref="B2:G2"/>
    <mergeCell ref="B4:G4"/>
    <mergeCell ref="F177:G177"/>
    <mergeCell ref="F176:G176"/>
    <mergeCell ref="C174:G174"/>
    <mergeCell ref="B6:G6"/>
    <mergeCell ref="B157:G157"/>
    <mergeCell ref="B172:F172"/>
    <mergeCell ref="B140:F140"/>
    <mergeCell ref="B104:G104"/>
    <mergeCell ref="B128:G128"/>
    <mergeCell ref="B132:F132"/>
    <mergeCell ref="B39:G39"/>
    <mergeCell ref="B78:F78"/>
    <mergeCell ref="B40:G40"/>
    <mergeCell ref="B49:G49"/>
    <mergeCell ref="B142:G142"/>
    <mergeCell ref="B80:G80"/>
    <mergeCell ref="B81:G81"/>
    <mergeCell ref="B60:B64"/>
    <mergeCell ref="B53:B57"/>
    <mergeCell ref="B134:G134"/>
    <mergeCell ref="D126:F126"/>
    <mergeCell ref="D102:F102"/>
    <mergeCell ref="D88:F88"/>
    <mergeCell ref="B67:B71"/>
    <mergeCell ref="B73:B77"/>
  </mergeCells>
  <printOptions horizontalCentered="1"/>
  <pageMargins left="0.7" right="0.7" top="0.75" bottom="0.75" header="0.3" footer="0.3"/>
  <pageSetup paperSize="9" scale="8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topLeftCell="A79" zoomScaleNormal="100" workbookViewId="0">
      <selection activeCell="J95" sqref="J95"/>
    </sheetView>
  </sheetViews>
  <sheetFormatPr defaultRowHeight="15" x14ac:dyDescent="0.25"/>
  <cols>
    <col min="1" max="1" width="3.140625" customWidth="1"/>
    <col min="2" max="2" width="10.140625" customWidth="1"/>
    <col min="3" max="3" width="44" customWidth="1"/>
    <col min="4" max="4" width="11.85546875" customWidth="1"/>
    <col min="5" max="5" width="12.140625" customWidth="1"/>
    <col min="6" max="6" width="13.7109375" style="469" customWidth="1"/>
    <col min="7" max="7" width="15" customWidth="1"/>
  </cols>
  <sheetData>
    <row r="1" spans="1:10" s="3" customFormat="1" ht="17.25" thickBot="1" x14ac:dyDescent="0.3">
      <c r="B1" s="550"/>
      <c r="C1" s="551"/>
      <c r="D1" s="551"/>
      <c r="E1" s="551"/>
      <c r="F1" s="551"/>
      <c r="G1" s="552"/>
    </row>
    <row r="2" spans="1:10" s="3" customFormat="1" ht="17.25" thickBot="1" x14ac:dyDescent="0.3">
      <c r="B2" s="547" t="s">
        <v>238</v>
      </c>
      <c r="C2" s="548"/>
      <c r="D2" s="548"/>
      <c r="E2" s="548"/>
      <c r="F2" s="548"/>
      <c r="G2" s="549"/>
    </row>
    <row r="3" spans="1:10" s="67" customFormat="1" ht="40.5" customHeight="1" thickBot="1" x14ac:dyDescent="0.25">
      <c r="A3" s="65"/>
      <c r="B3" s="72" t="s">
        <v>176</v>
      </c>
      <c r="C3" s="73" t="s">
        <v>177</v>
      </c>
      <c r="D3" s="74" t="s">
        <v>178</v>
      </c>
      <c r="E3" s="74" t="s">
        <v>179</v>
      </c>
      <c r="F3" s="75" t="s">
        <v>180</v>
      </c>
      <c r="G3" s="76" t="s">
        <v>181</v>
      </c>
      <c r="H3" s="65"/>
      <c r="I3" s="65"/>
      <c r="J3" s="65"/>
    </row>
    <row r="4" spans="1:10" s="67" customFormat="1" ht="17.25" thickBot="1" x14ac:dyDescent="0.25">
      <c r="A4" s="65"/>
      <c r="B4" s="568" t="s">
        <v>182</v>
      </c>
      <c r="C4" s="569"/>
      <c r="D4" s="570"/>
      <c r="E4" s="570"/>
      <c r="F4" s="570"/>
      <c r="G4" s="571"/>
      <c r="H4" s="65"/>
      <c r="I4" s="65"/>
      <c r="J4" s="65"/>
    </row>
    <row r="5" spans="1:10" s="66" customFormat="1" ht="17.25" thickBot="1" x14ac:dyDescent="0.35">
      <c r="A5" s="61"/>
      <c r="B5" s="77" t="s">
        <v>183</v>
      </c>
      <c r="C5" s="553" t="s">
        <v>184</v>
      </c>
      <c r="D5" s="554"/>
      <c r="E5" s="554"/>
      <c r="F5" s="554"/>
      <c r="G5" s="555"/>
      <c r="H5" s="65"/>
      <c r="I5" s="61"/>
      <c r="J5" s="61"/>
    </row>
    <row r="6" spans="1:10" s="66" customFormat="1" ht="36.75" customHeight="1" x14ac:dyDescent="0.2">
      <c r="A6" s="61"/>
      <c r="B6" s="541">
        <v>1</v>
      </c>
      <c r="C6" s="117" t="s">
        <v>185</v>
      </c>
      <c r="D6" s="118"/>
      <c r="E6" s="118"/>
      <c r="F6" s="460"/>
      <c r="G6" s="119"/>
      <c r="H6" s="65"/>
      <c r="I6" s="61"/>
      <c r="J6" s="61"/>
    </row>
    <row r="7" spans="1:10" s="66" customFormat="1" ht="19.5" customHeight="1" x14ac:dyDescent="0.2">
      <c r="A7" s="61"/>
      <c r="B7" s="542"/>
      <c r="C7" s="80" t="s">
        <v>186</v>
      </c>
      <c r="D7" s="85" t="s">
        <v>187</v>
      </c>
      <c r="E7" s="86">
        <v>1</v>
      </c>
      <c r="F7" s="461"/>
      <c r="G7" s="107">
        <f>E7*F7</f>
        <v>0</v>
      </c>
      <c r="H7" s="65"/>
      <c r="I7" s="61"/>
      <c r="J7" s="61"/>
    </row>
    <row r="8" spans="1:10" s="66" customFormat="1" ht="45.75" customHeight="1" x14ac:dyDescent="0.2">
      <c r="A8" s="61"/>
      <c r="B8" s="558">
        <v>2</v>
      </c>
      <c r="C8" s="81" t="s">
        <v>188</v>
      </c>
      <c r="D8" s="85"/>
      <c r="E8" s="87"/>
      <c r="F8" s="462"/>
      <c r="G8" s="107"/>
      <c r="H8" s="65"/>
      <c r="I8" s="61"/>
      <c r="J8" s="61"/>
    </row>
    <row r="9" spans="1:10" s="66" customFormat="1" ht="13.5" x14ac:dyDescent="0.2">
      <c r="A9" s="61"/>
      <c r="B9" s="536"/>
      <c r="C9" s="82" t="s">
        <v>189</v>
      </c>
      <c r="D9" s="85" t="s">
        <v>190</v>
      </c>
      <c r="E9" s="87">
        <v>66</v>
      </c>
      <c r="F9" s="462"/>
      <c r="G9" s="107">
        <f t="shared" ref="G9:G27" si="0">E9*F9</f>
        <v>0</v>
      </c>
      <c r="H9" s="65"/>
      <c r="I9" s="61"/>
      <c r="J9" s="61"/>
    </row>
    <row r="10" spans="1:10" s="66" customFormat="1" ht="13.5" x14ac:dyDescent="0.2">
      <c r="A10" s="61"/>
      <c r="B10" s="536"/>
      <c r="C10" s="82" t="s">
        <v>191</v>
      </c>
      <c r="D10" s="85" t="s">
        <v>190</v>
      </c>
      <c r="E10" s="87">
        <v>24</v>
      </c>
      <c r="F10" s="462"/>
      <c r="G10" s="107">
        <f t="shared" si="0"/>
        <v>0</v>
      </c>
      <c r="H10" s="65"/>
      <c r="I10" s="61"/>
      <c r="J10" s="61"/>
    </row>
    <row r="11" spans="1:10" s="66" customFormat="1" ht="13.5" x14ac:dyDescent="0.2">
      <c r="A11" s="61"/>
      <c r="B11" s="536"/>
      <c r="C11" s="82" t="s">
        <v>192</v>
      </c>
      <c r="D11" s="85" t="s">
        <v>190</v>
      </c>
      <c r="E11" s="87">
        <v>15</v>
      </c>
      <c r="F11" s="462"/>
      <c r="G11" s="107">
        <f t="shared" si="0"/>
        <v>0</v>
      </c>
      <c r="H11" s="65"/>
      <c r="I11" s="61"/>
      <c r="J11" s="61"/>
    </row>
    <row r="12" spans="1:10" s="66" customFormat="1" ht="13.5" x14ac:dyDescent="0.2">
      <c r="A12" s="61"/>
      <c r="B12" s="536"/>
      <c r="C12" s="82" t="s">
        <v>193</v>
      </c>
      <c r="D12" s="85" t="s">
        <v>190</v>
      </c>
      <c r="E12" s="87">
        <v>20</v>
      </c>
      <c r="F12" s="462"/>
      <c r="G12" s="107">
        <f t="shared" si="0"/>
        <v>0</v>
      </c>
      <c r="H12" s="65"/>
      <c r="I12" s="61"/>
      <c r="J12" s="61"/>
    </row>
    <row r="13" spans="1:10" s="66" customFormat="1" ht="36" customHeight="1" x14ac:dyDescent="0.2">
      <c r="A13" s="61"/>
      <c r="B13" s="558">
        <v>3</v>
      </c>
      <c r="C13" s="81" t="s">
        <v>194</v>
      </c>
      <c r="D13" s="85"/>
      <c r="E13" s="87"/>
      <c r="F13" s="462"/>
      <c r="G13" s="107"/>
      <c r="H13" s="65"/>
      <c r="I13" s="61"/>
      <c r="J13" s="61"/>
    </row>
    <row r="14" spans="1:10" s="66" customFormat="1" ht="13.5" x14ac:dyDescent="0.2">
      <c r="A14" s="61"/>
      <c r="B14" s="536"/>
      <c r="C14" s="83" t="s">
        <v>195</v>
      </c>
      <c r="D14" s="85" t="s">
        <v>187</v>
      </c>
      <c r="E14" s="88">
        <v>1</v>
      </c>
      <c r="F14" s="462"/>
      <c r="G14" s="107">
        <f t="shared" ref="G14" si="1">E14*F14</f>
        <v>0</v>
      </c>
      <c r="H14" s="65"/>
      <c r="I14" s="61"/>
      <c r="J14" s="61"/>
    </row>
    <row r="15" spans="1:10" s="66" customFormat="1" ht="30.75" customHeight="1" x14ac:dyDescent="0.2">
      <c r="A15" s="61"/>
      <c r="B15" s="558">
        <v>4</v>
      </c>
      <c r="C15" s="81" t="s">
        <v>196</v>
      </c>
      <c r="D15" s="85"/>
      <c r="E15" s="87"/>
      <c r="F15" s="462"/>
      <c r="G15" s="107"/>
      <c r="H15" s="65"/>
      <c r="I15" s="61"/>
      <c r="J15" s="61"/>
    </row>
    <row r="16" spans="1:10" s="66" customFormat="1" ht="13.5" x14ac:dyDescent="0.2">
      <c r="A16" s="61"/>
      <c r="B16" s="536"/>
      <c r="C16" s="83" t="s">
        <v>197</v>
      </c>
      <c r="D16" s="85" t="s">
        <v>187</v>
      </c>
      <c r="E16" s="88">
        <v>1</v>
      </c>
      <c r="F16" s="462"/>
      <c r="G16" s="107">
        <f t="shared" si="0"/>
        <v>0</v>
      </c>
      <c r="H16" s="65"/>
      <c r="I16" s="61"/>
      <c r="J16" s="61"/>
    </row>
    <row r="17" spans="1:10" s="66" customFormat="1" ht="30.75" customHeight="1" x14ac:dyDescent="0.2">
      <c r="A17" s="61"/>
      <c r="B17" s="558">
        <v>5</v>
      </c>
      <c r="C17" s="81" t="s">
        <v>198</v>
      </c>
      <c r="D17" s="85"/>
      <c r="E17" s="87"/>
      <c r="F17" s="462"/>
      <c r="G17" s="107"/>
      <c r="H17" s="65"/>
      <c r="I17" s="61"/>
      <c r="J17" s="61"/>
    </row>
    <row r="18" spans="1:10" s="66" customFormat="1" ht="13.5" x14ac:dyDescent="0.2">
      <c r="A18" s="61"/>
      <c r="B18" s="536"/>
      <c r="C18" s="83" t="s">
        <v>189</v>
      </c>
      <c r="D18" s="85" t="s">
        <v>187</v>
      </c>
      <c r="E18" s="88">
        <v>1</v>
      </c>
      <c r="F18" s="462"/>
      <c r="G18" s="107">
        <f t="shared" si="0"/>
        <v>0</v>
      </c>
      <c r="H18" s="65"/>
      <c r="I18" s="61"/>
      <c r="J18" s="61"/>
    </row>
    <row r="19" spans="1:10" s="66" customFormat="1" ht="13.5" x14ac:dyDescent="0.2">
      <c r="A19" s="61"/>
      <c r="B19" s="536"/>
      <c r="C19" s="84" t="s">
        <v>191</v>
      </c>
      <c r="D19" s="89" t="s">
        <v>187</v>
      </c>
      <c r="E19" s="90">
        <v>8</v>
      </c>
      <c r="F19" s="463"/>
      <c r="G19" s="108">
        <f t="shared" si="0"/>
        <v>0</v>
      </c>
      <c r="H19" s="65"/>
      <c r="I19" s="61"/>
      <c r="J19" s="61"/>
    </row>
    <row r="20" spans="1:10" s="66" customFormat="1" ht="57.75" customHeight="1" x14ac:dyDescent="0.2">
      <c r="A20" s="61"/>
      <c r="B20" s="558">
        <v>6</v>
      </c>
      <c r="C20" s="81" t="s">
        <v>199</v>
      </c>
      <c r="D20" s="85"/>
      <c r="E20" s="88"/>
      <c r="F20" s="462"/>
      <c r="G20" s="107"/>
      <c r="H20" s="65"/>
      <c r="I20" s="61"/>
      <c r="J20" s="61"/>
    </row>
    <row r="21" spans="1:10" s="66" customFormat="1" ht="16.5" customHeight="1" x14ac:dyDescent="0.2">
      <c r="A21" s="61"/>
      <c r="B21" s="536"/>
      <c r="C21" s="82" t="s">
        <v>189</v>
      </c>
      <c r="D21" s="85" t="s">
        <v>190</v>
      </c>
      <c r="E21" s="87">
        <v>66</v>
      </c>
      <c r="F21" s="463"/>
      <c r="G21" s="108">
        <f>E21*F21</f>
        <v>0</v>
      </c>
      <c r="H21" s="65"/>
      <c r="I21" s="61"/>
      <c r="J21" s="61"/>
    </row>
    <row r="22" spans="1:10" s="66" customFormat="1" ht="15.75" customHeight="1" x14ac:dyDescent="0.2">
      <c r="A22" s="61"/>
      <c r="B22" s="536"/>
      <c r="C22" s="82" t="s">
        <v>191</v>
      </c>
      <c r="D22" s="85" t="s">
        <v>190</v>
      </c>
      <c r="E22" s="87">
        <v>24</v>
      </c>
      <c r="F22" s="463"/>
      <c r="G22" s="108">
        <f t="shared" ref="G22:G25" si="2">E22*F22</f>
        <v>0</v>
      </c>
      <c r="H22" s="65"/>
      <c r="I22" s="61"/>
      <c r="J22" s="61"/>
    </row>
    <row r="23" spans="1:10" s="66" customFormat="1" ht="13.5" customHeight="1" x14ac:dyDescent="0.2">
      <c r="A23" s="61"/>
      <c r="B23" s="559"/>
      <c r="C23" s="82" t="s">
        <v>192</v>
      </c>
      <c r="D23" s="85" t="s">
        <v>190</v>
      </c>
      <c r="E23" s="87">
        <v>15</v>
      </c>
      <c r="F23" s="463"/>
      <c r="G23" s="108">
        <f t="shared" si="2"/>
        <v>0</v>
      </c>
      <c r="H23" s="65"/>
      <c r="I23" s="61"/>
      <c r="J23" s="61"/>
    </row>
    <row r="24" spans="1:10" s="66" customFormat="1" ht="15.75" customHeight="1" x14ac:dyDescent="0.2">
      <c r="A24" s="61"/>
      <c r="B24" s="560"/>
      <c r="C24" s="82" t="s">
        <v>193</v>
      </c>
      <c r="D24" s="85" t="s">
        <v>190</v>
      </c>
      <c r="E24" s="87">
        <v>20</v>
      </c>
      <c r="F24" s="463"/>
      <c r="G24" s="108">
        <f t="shared" si="2"/>
        <v>0</v>
      </c>
      <c r="H24" s="65"/>
      <c r="I24" s="61"/>
      <c r="J24" s="61"/>
    </row>
    <row r="25" spans="1:10" s="66" customFormat="1" ht="50.25" customHeight="1" x14ac:dyDescent="0.2">
      <c r="A25" s="61"/>
      <c r="B25" s="110">
        <v>7</v>
      </c>
      <c r="C25" s="83" t="s">
        <v>200</v>
      </c>
      <c r="D25" s="85" t="s">
        <v>187</v>
      </c>
      <c r="E25" s="90">
        <v>2</v>
      </c>
      <c r="F25" s="463"/>
      <c r="G25" s="108">
        <f t="shared" si="2"/>
        <v>0</v>
      </c>
      <c r="H25" s="65"/>
      <c r="I25" s="61"/>
      <c r="J25" s="61"/>
    </row>
    <row r="26" spans="1:10" s="66" customFormat="1" ht="52.5" customHeight="1" x14ac:dyDescent="0.2">
      <c r="A26" s="61"/>
      <c r="B26" s="558">
        <v>8</v>
      </c>
      <c r="C26" s="81" t="s">
        <v>201</v>
      </c>
      <c r="D26" s="85"/>
      <c r="E26" s="87"/>
      <c r="F26" s="462"/>
      <c r="G26" s="107"/>
      <c r="H26" s="65"/>
      <c r="I26" s="61"/>
      <c r="J26" s="61"/>
    </row>
    <row r="27" spans="1:10" s="66" customFormat="1" ht="13.5" x14ac:dyDescent="0.2">
      <c r="A27" s="61"/>
      <c r="B27" s="542"/>
      <c r="C27" s="83" t="s">
        <v>202</v>
      </c>
      <c r="D27" s="85" t="s">
        <v>187</v>
      </c>
      <c r="E27" s="88">
        <v>26</v>
      </c>
      <c r="F27" s="462"/>
      <c r="G27" s="107">
        <f t="shared" si="0"/>
        <v>0</v>
      </c>
      <c r="H27" s="65"/>
      <c r="I27" s="61"/>
      <c r="J27" s="61"/>
    </row>
    <row r="28" spans="1:10" s="66" customFormat="1" ht="409.5" customHeight="1" x14ac:dyDescent="0.2">
      <c r="A28" s="61"/>
      <c r="B28" s="120">
        <v>9</v>
      </c>
      <c r="C28" s="82" t="s">
        <v>203</v>
      </c>
      <c r="D28" s="85" t="s">
        <v>187</v>
      </c>
      <c r="E28" s="88">
        <v>1</v>
      </c>
      <c r="F28" s="462"/>
      <c r="G28" s="107">
        <f>E28*F28</f>
        <v>0</v>
      </c>
      <c r="H28" s="65"/>
      <c r="I28" s="61"/>
      <c r="J28" s="61"/>
    </row>
    <row r="29" spans="1:10" s="66" customFormat="1" ht="40.5" x14ac:dyDescent="0.2">
      <c r="A29" s="61"/>
      <c r="B29" s="110">
        <v>10</v>
      </c>
      <c r="C29" s="81" t="s">
        <v>204</v>
      </c>
      <c r="D29" s="85" t="s">
        <v>190</v>
      </c>
      <c r="E29" s="87">
        <f>E9+E10+E11+E12</f>
        <v>125</v>
      </c>
      <c r="F29" s="462"/>
      <c r="G29" s="107">
        <f>E29*F29</f>
        <v>0</v>
      </c>
      <c r="H29" s="65"/>
      <c r="I29" s="61"/>
      <c r="J29" s="61"/>
    </row>
    <row r="30" spans="1:10" s="66" customFormat="1" ht="39.75" customHeight="1" x14ac:dyDescent="0.2">
      <c r="A30" s="61"/>
      <c r="B30" s="111">
        <v>11</v>
      </c>
      <c r="C30" s="83" t="s">
        <v>205</v>
      </c>
      <c r="D30" s="85" t="s">
        <v>239</v>
      </c>
      <c r="E30" s="91">
        <f>10*0.4*0.3</f>
        <v>1.2</v>
      </c>
      <c r="F30" s="463"/>
      <c r="G30" s="108">
        <f>E30*F30</f>
        <v>0</v>
      </c>
      <c r="H30" s="65"/>
      <c r="I30" s="61"/>
      <c r="J30" s="61"/>
    </row>
    <row r="31" spans="1:10" s="66" customFormat="1" ht="29.25" customHeight="1" thickBot="1" x14ac:dyDescent="0.25">
      <c r="A31" s="61"/>
      <c r="B31" s="111">
        <v>12</v>
      </c>
      <c r="C31" s="84" t="s">
        <v>206</v>
      </c>
      <c r="D31" s="89" t="s">
        <v>239</v>
      </c>
      <c r="E31" s="91">
        <f>10*0.4*0.3</f>
        <v>1.2</v>
      </c>
      <c r="F31" s="463"/>
      <c r="G31" s="108">
        <f>E31*F31</f>
        <v>0</v>
      </c>
      <c r="H31" s="65"/>
      <c r="I31" s="61"/>
      <c r="J31" s="61"/>
    </row>
    <row r="32" spans="1:10" s="66" customFormat="1" ht="18.75" customHeight="1" thickBot="1" x14ac:dyDescent="0.25">
      <c r="A32" s="61"/>
      <c r="B32" s="561" t="s">
        <v>207</v>
      </c>
      <c r="C32" s="562"/>
      <c r="D32" s="562"/>
      <c r="E32" s="562"/>
      <c r="F32" s="563"/>
      <c r="G32" s="121">
        <f>SUM(G7:G31)</f>
        <v>0</v>
      </c>
      <c r="H32" s="65"/>
      <c r="I32" s="61"/>
      <c r="J32" s="61"/>
    </row>
    <row r="33" spans="1:10" s="67" customFormat="1" ht="13.5" thickBot="1" x14ac:dyDescent="0.25">
      <c r="A33" s="65"/>
      <c r="B33" s="68"/>
      <c r="C33" s="68"/>
      <c r="D33" s="68"/>
      <c r="E33" s="68"/>
      <c r="F33" s="464"/>
      <c r="G33" s="69"/>
      <c r="H33" s="65"/>
      <c r="I33" s="65"/>
      <c r="J33" s="65"/>
    </row>
    <row r="34" spans="1:10" s="67" customFormat="1" ht="39" thickBot="1" x14ac:dyDescent="0.25">
      <c r="A34" s="65"/>
      <c r="B34" s="92" t="s">
        <v>176</v>
      </c>
      <c r="C34" s="93" t="s">
        <v>177</v>
      </c>
      <c r="D34" s="94" t="s">
        <v>178</v>
      </c>
      <c r="E34" s="94" t="s">
        <v>179</v>
      </c>
      <c r="F34" s="95" t="s">
        <v>180</v>
      </c>
      <c r="G34" s="96" t="s">
        <v>181</v>
      </c>
      <c r="H34" s="65"/>
      <c r="I34" s="65"/>
      <c r="J34" s="65"/>
    </row>
    <row r="35" spans="1:10" s="67" customFormat="1" ht="17.25" thickBot="1" x14ac:dyDescent="0.25">
      <c r="A35" s="65"/>
      <c r="B35" s="564" t="s">
        <v>208</v>
      </c>
      <c r="C35" s="565"/>
      <c r="D35" s="566"/>
      <c r="E35" s="566"/>
      <c r="F35" s="566"/>
      <c r="G35" s="567"/>
      <c r="H35" s="65"/>
      <c r="I35" s="65"/>
      <c r="J35" s="65"/>
    </row>
    <row r="36" spans="1:10" s="67" customFormat="1" ht="17.25" thickBot="1" x14ac:dyDescent="0.35">
      <c r="A36" s="65"/>
      <c r="B36" s="97" t="s">
        <v>183</v>
      </c>
      <c r="C36" s="556" t="s">
        <v>184</v>
      </c>
      <c r="D36" s="556"/>
      <c r="E36" s="556"/>
      <c r="F36" s="556"/>
      <c r="G36" s="557"/>
      <c r="H36" s="65"/>
      <c r="I36" s="65"/>
      <c r="J36" s="65"/>
    </row>
    <row r="37" spans="1:10" s="67" customFormat="1" ht="75.75" customHeight="1" x14ac:dyDescent="0.2">
      <c r="A37" s="65"/>
      <c r="B37" s="541">
        <v>1</v>
      </c>
      <c r="C37" s="103" t="s">
        <v>209</v>
      </c>
      <c r="D37" s="104"/>
      <c r="E37" s="105"/>
      <c r="F37" s="465"/>
      <c r="G37" s="106"/>
      <c r="H37" s="65"/>
      <c r="I37" s="65"/>
      <c r="J37" s="65"/>
    </row>
    <row r="38" spans="1:10" s="67" customFormat="1" ht="13.5" x14ac:dyDescent="0.2">
      <c r="A38" s="65"/>
      <c r="B38" s="543"/>
      <c r="C38" s="83" t="s">
        <v>210</v>
      </c>
      <c r="D38" s="85" t="s">
        <v>190</v>
      </c>
      <c r="E38" s="87">
        <v>15</v>
      </c>
      <c r="F38" s="461"/>
      <c r="G38" s="107">
        <f>E38*F38</f>
        <v>0</v>
      </c>
      <c r="H38" s="65"/>
      <c r="I38" s="65"/>
      <c r="J38" s="65"/>
    </row>
    <row r="39" spans="1:10" s="67" customFormat="1" ht="13.5" x14ac:dyDescent="0.2">
      <c r="A39" s="65"/>
      <c r="B39" s="542"/>
      <c r="C39" s="83" t="s">
        <v>195</v>
      </c>
      <c r="D39" s="85" t="s">
        <v>190</v>
      </c>
      <c r="E39" s="87">
        <v>35</v>
      </c>
      <c r="F39" s="461"/>
      <c r="G39" s="107">
        <f>E39*F39</f>
        <v>0</v>
      </c>
      <c r="H39" s="65"/>
      <c r="I39" s="65"/>
      <c r="J39" s="65"/>
    </row>
    <row r="40" spans="1:10" s="67" customFormat="1" ht="38.25" customHeight="1" x14ac:dyDescent="0.2">
      <c r="A40" s="65"/>
      <c r="B40" s="535">
        <v>2</v>
      </c>
      <c r="C40" s="100" t="s">
        <v>196</v>
      </c>
      <c r="D40" s="89"/>
      <c r="E40" s="87"/>
      <c r="F40" s="461"/>
      <c r="G40" s="107"/>
      <c r="H40" s="65"/>
      <c r="I40" s="65"/>
      <c r="J40" s="65"/>
    </row>
    <row r="41" spans="1:10" s="67" customFormat="1" ht="13.5" x14ac:dyDescent="0.2">
      <c r="A41" s="65"/>
      <c r="B41" s="536"/>
      <c r="C41" s="83" t="s">
        <v>195</v>
      </c>
      <c r="D41" s="89" t="s">
        <v>187</v>
      </c>
      <c r="E41" s="90">
        <v>1</v>
      </c>
      <c r="F41" s="466"/>
      <c r="G41" s="108">
        <f t="shared" ref="G41:G42" si="3">E41*F41</f>
        <v>0</v>
      </c>
      <c r="H41" s="65"/>
      <c r="I41" s="65"/>
      <c r="J41" s="65"/>
    </row>
    <row r="42" spans="1:10" s="67" customFormat="1" ht="74.25" customHeight="1" x14ac:dyDescent="0.2">
      <c r="A42" s="65"/>
      <c r="B42" s="109">
        <v>3</v>
      </c>
      <c r="C42" s="101" t="s">
        <v>211</v>
      </c>
      <c r="D42" s="85" t="s">
        <v>187</v>
      </c>
      <c r="E42" s="88">
        <v>4</v>
      </c>
      <c r="F42" s="461"/>
      <c r="G42" s="107">
        <f t="shared" si="3"/>
        <v>0</v>
      </c>
      <c r="H42" s="65"/>
      <c r="I42" s="65"/>
      <c r="J42" s="65"/>
    </row>
    <row r="43" spans="1:10" s="67" customFormat="1" ht="409.5" x14ac:dyDescent="0.2">
      <c r="A43" s="65"/>
      <c r="B43" s="109">
        <v>4</v>
      </c>
      <c r="C43" s="99" t="s">
        <v>240</v>
      </c>
      <c r="D43" s="85" t="s">
        <v>187</v>
      </c>
      <c r="E43" s="88">
        <v>1</v>
      </c>
      <c r="F43" s="461"/>
      <c r="G43" s="107">
        <f>E43*F43</f>
        <v>0</v>
      </c>
      <c r="H43" s="65"/>
      <c r="I43" s="65"/>
      <c r="J43" s="65"/>
    </row>
    <row r="44" spans="1:10" s="67" customFormat="1" ht="51.75" customHeight="1" x14ac:dyDescent="0.2">
      <c r="A44" s="65"/>
      <c r="B44" s="110">
        <v>5</v>
      </c>
      <c r="C44" s="100" t="s">
        <v>212</v>
      </c>
      <c r="D44" s="85" t="s">
        <v>190</v>
      </c>
      <c r="E44" s="87">
        <f>E38+E39</f>
        <v>50</v>
      </c>
      <c r="F44" s="462"/>
      <c r="G44" s="107">
        <f>E44*F44</f>
        <v>0</v>
      </c>
      <c r="H44" s="65"/>
      <c r="I44" s="65"/>
      <c r="J44" s="65"/>
    </row>
    <row r="45" spans="1:10" s="67" customFormat="1" ht="41.25" customHeight="1" x14ac:dyDescent="0.2">
      <c r="A45" s="65"/>
      <c r="B45" s="111">
        <v>6</v>
      </c>
      <c r="C45" s="83" t="s">
        <v>213</v>
      </c>
      <c r="D45" s="85" t="s">
        <v>239</v>
      </c>
      <c r="E45" s="91">
        <f>10*0.4*0.3</f>
        <v>1.2</v>
      </c>
      <c r="F45" s="463"/>
      <c r="G45" s="108">
        <f>E45*F45</f>
        <v>0</v>
      </c>
      <c r="H45" s="65"/>
      <c r="I45" s="65"/>
      <c r="J45" s="65"/>
    </row>
    <row r="46" spans="1:10" s="67" customFormat="1" ht="30.75" customHeight="1" thickBot="1" x14ac:dyDescent="0.25">
      <c r="A46" s="65"/>
      <c r="B46" s="112">
        <v>7</v>
      </c>
      <c r="C46" s="113" t="s">
        <v>206</v>
      </c>
      <c r="D46" s="114" t="s">
        <v>239</v>
      </c>
      <c r="E46" s="115">
        <f>10*0.4*0.3</f>
        <v>1.2</v>
      </c>
      <c r="F46" s="467"/>
      <c r="G46" s="116">
        <f>E46*F46</f>
        <v>0</v>
      </c>
      <c r="H46" s="65"/>
      <c r="I46" s="65"/>
      <c r="J46" s="65"/>
    </row>
    <row r="47" spans="1:10" s="67" customFormat="1" ht="17.25" thickBot="1" x14ac:dyDescent="0.35">
      <c r="A47" s="65"/>
      <c r="B47" s="537" t="s">
        <v>207</v>
      </c>
      <c r="C47" s="538"/>
      <c r="D47" s="538"/>
      <c r="E47" s="538"/>
      <c r="F47" s="539"/>
      <c r="G47" s="102">
        <f>SUM(G37:G46)</f>
        <v>0</v>
      </c>
      <c r="H47" s="65"/>
      <c r="I47" s="65"/>
      <c r="J47" s="65"/>
    </row>
    <row r="48" spans="1:10" s="66" customFormat="1" ht="13.5" thickBot="1" x14ac:dyDescent="0.25">
      <c r="A48" s="61"/>
      <c r="B48" s="68"/>
      <c r="C48" s="68"/>
      <c r="D48" s="68"/>
      <c r="E48" s="68"/>
      <c r="F48" s="464"/>
      <c r="G48" s="69"/>
      <c r="H48" s="70"/>
      <c r="I48" s="61"/>
      <c r="J48" s="61"/>
    </row>
    <row r="49" spans="1:10" s="66" customFormat="1" ht="39" thickBot="1" x14ac:dyDescent="0.25">
      <c r="A49" s="61"/>
      <c r="B49" s="92" t="s">
        <v>176</v>
      </c>
      <c r="C49" s="93" t="s">
        <v>177</v>
      </c>
      <c r="D49" s="94" t="s">
        <v>178</v>
      </c>
      <c r="E49" s="94" t="s">
        <v>179</v>
      </c>
      <c r="F49" s="95" t="s">
        <v>180</v>
      </c>
      <c r="G49" s="96" t="s">
        <v>181</v>
      </c>
      <c r="H49" s="70"/>
      <c r="I49" s="61"/>
      <c r="J49" s="61"/>
    </row>
    <row r="50" spans="1:10" s="66" customFormat="1" ht="19.5" customHeight="1" thickBot="1" x14ac:dyDescent="0.25">
      <c r="A50" s="61"/>
      <c r="B50" s="528" t="s">
        <v>214</v>
      </c>
      <c r="C50" s="529"/>
      <c r="D50" s="529"/>
      <c r="E50" s="529"/>
      <c r="F50" s="529"/>
      <c r="G50" s="540"/>
      <c r="H50" s="71"/>
      <c r="I50" s="61"/>
      <c r="J50" s="61"/>
    </row>
    <row r="51" spans="1:10" s="66" customFormat="1" ht="17.25" thickBot="1" x14ac:dyDescent="0.35">
      <c r="A51" s="61"/>
      <c r="B51" s="97" t="s">
        <v>183</v>
      </c>
      <c r="C51" s="556" t="s">
        <v>184</v>
      </c>
      <c r="D51" s="556"/>
      <c r="E51" s="556"/>
      <c r="F51" s="556"/>
      <c r="G51" s="557"/>
      <c r="H51" s="71"/>
      <c r="I51" s="61"/>
      <c r="J51" s="61"/>
    </row>
    <row r="52" spans="1:10" s="66" customFormat="1" ht="91.5" customHeight="1" x14ac:dyDescent="0.2">
      <c r="A52" s="61"/>
      <c r="B52" s="541">
        <v>1</v>
      </c>
      <c r="C52" s="103" t="s">
        <v>215</v>
      </c>
      <c r="D52" s="104"/>
      <c r="E52" s="130"/>
      <c r="F52" s="465"/>
      <c r="G52" s="129"/>
      <c r="H52" s="71"/>
      <c r="I52" s="61"/>
      <c r="J52" s="61"/>
    </row>
    <row r="53" spans="1:10" s="66" customFormat="1" ht="13.5" x14ac:dyDescent="0.2">
      <c r="A53" s="61"/>
      <c r="B53" s="536"/>
      <c r="C53" s="98" t="s">
        <v>216</v>
      </c>
      <c r="D53" s="85" t="s">
        <v>190</v>
      </c>
      <c r="E53" s="87">
        <v>60</v>
      </c>
      <c r="F53" s="461"/>
      <c r="G53" s="107">
        <f>E53*F53</f>
        <v>0</v>
      </c>
      <c r="H53" s="71"/>
      <c r="I53" s="61"/>
      <c r="J53" s="61"/>
    </row>
    <row r="54" spans="1:10" s="66" customFormat="1" ht="13.5" x14ac:dyDescent="0.2">
      <c r="A54" s="61"/>
      <c r="B54" s="536"/>
      <c r="C54" s="98" t="s">
        <v>217</v>
      </c>
      <c r="D54" s="85" t="s">
        <v>190</v>
      </c>
      <c r="E54" s="87">
        <v>10</v>
      </c>
      <c r="F54" s="461"/>
      <c r="G54" s="107">
        <f t="shared" ref="G54:G64" si="4">E54*F54</f>
        <v>0</v>
      </c>
      <c r="H54" s="71"/>
      <c r="I54" s="61"/>
      <c r="J54" s="61"/>
    </row>
    <row r="55" spans="1:10" s="66" customFormat="1" ht="13.5" x14ac:dyDescent="0.2">
      <c r="A55" s="61"/>
      <c r="B55" s="542"/>
      <c r="C55" s="98" t="s">
        <v>218</v>
      </c>
      <c r="D55" s="85" t="s">
        <v>190</v>
      </c>
      <c r="E55" s="87">
        <v>20</v>
      </c>
      <c r="F55" s="461"/>
      <c r="G55" s="107">
        <f t="shared" si="4"/>
        <v>0</v>
      </c>
      <c r="H55" s="71"/>
      <c r="I55" s="61"/>
      <c r="J55" s="61"/>
    </row>
    <row r="56" spans="1:10" s="66" customFormat="1" ht="39.75" customHeight="1" x14ac:dyDescent="0.2">
      <c r="A56" s="61"/>
      <c r="B56" s="535">
        <v>2</v>
      </c>
      <c r="C56" s="101" t="s">
        <v>219</v>
      </c>
      <c r="D56" s="85"/>
      <c r="E56" s="87"/>
      <c r="F56" s="461"/>
      <c r="G56" s="107"/>
      <c r="H56" s="71"/>
      <c r="I56" s="61"/>
      <c r="J56" s="61"/>
    </row>
    <row r="57" spans="1:10" s="66" customFormat="1" ht="13.5" x14ac:dyDescent="0.2">
      <c r="A57" s="61"/>
      <c r="B57" s="542"/>
      <c r="C57" s="98" t="s">
        <v>218</v>
      </c>
      <c r="D57" s="85" t="s">
        <v>187</v>
      </c>
      <c r="E57" s="88">
        <v>7</v>
      </c>
      <c r="F57" s="461"/>
      <c r="G57" s="107">
        <f t="shared" si="4"/>
        <v>0</v>
      </c>
      <c r="H57" s="71"/>
      <c r="I57" s="61"/>
      <c r="J57" s="61"/>
    </row>
    <row r="58" spans="1:10" s="66" customFormat="1" ht="39" customHeight="1" x14ac:dyDescent="0.2">
      <c r="A58" s="61"/>
      <c r="B58" s="535">
        <v>3</v>
      </c>
      <c r="C58" s="101" t="s">
        <v>220</v>
      </c>
      <c r="D58" s="85"/>
      <c r="E58" s="87"/>
      <c r="F58" s="461"/>
      <c r="G58" s="107"/>
      <c r="H58" s="71"/>
      <c r="I58" s="61"/>
      <c r="J58" s="61"/>
    </row>
    <row r="59" spans="1:10" s="66" customFormat="1" ht="13.5" x14ac:dyDescent="0.2">
      <c r="A59" s="61"/>
      <c r="B59" s="543"/>
      <c r="C59" s="98" t="s">
        <v>217</v>
      </c>
      <c r="D59" s="85" t="s">
        <v>187</v>
      </c>
      <c r="E59" s="88">
        <v>2</v>
      </c>
      <c r="F59" s="461"/>
      <c r="G59" s="107">
        <f t="shared" si="4"/>
        <v>0</v>
      </c>
      <c r="H59" s="71"/>
      <c r="I59" s="61"/>
      <c r="J59" s="61"/>
    </row>
    <row r="60" spans="1:10" s="66" customFormat="1" ht="13.5" x14ac:dyDescent="0.2">
      <c r="A60" s="61"/>
      <c r="B60" s="536"/>
      <c r="C60" s="98" t="s">
        <v>216</v>
      </c>
      <c r="D60" s="85" t="s">
        <v>187</v>
      </c>
      <c r="E60" s="88">
        <v>2</v>
      </c>
      <c r="F60" s="461"/>
      <c r="G60" s="107">
        <f t="shared" si="4"/>
        <v>0</v>
      </c>
      <c r="H60" s="71"/>
      <c r="I60" s="61"/>
      <c r="J60" s="61"/>
    </row>
    <row r="61" spans="1:10" s="66" customFormat="1" ht="26.25" customHeight="1" x14ac:dyDescent="0.2">
      <c r="A61" s="61"/>
      <c r="B61" s="535">
        <v>4</v>
      </c>
      <c r="C61" s="101" t="s">
        <v>221</v>
      </c>
      <c r="D61" s="85"/>
      <c r="E61" s="87"/>
      <c r="F61" s="461"/>
      <c r="G61" s="107"/>
      <c r="H61" s="70"/>
      <c r="I61" s="61"/>
      <c r="J61" s="61"/>
    </row>
    <row r="62" spans="1:10" s="66" customFormat="1" ht="13.5" x14ac:dyDescent="0.2">
      <c r="A62" s="61"/>
      <c r="B62" s="543"/>
      <c r="C62" s="98" t="s">
        <v>216</v>
      </c>
      <c r="D62" s="85" t="s">
        <v>187</v>
      </c>
      <c r="E62" s="88">
        <v>1</v>
      </c>
      <c r="F62" s="461"/>
      <c r="G62" s="107">
        <f t="shared" si="4"/>
        <v>0</v>
      </c>
      <c r="H62" s="70"/>
      <c r="I62" s="61"/>
      <c r="J62" s="61"/>
    </row>
    <row r="63" spans="1:10" s="66" customFormat="1" ht="13.5" x14ac:dyDescent="0.2">
      <c r="A63" s="61"/>
      <c r="B63" s="536"/>
      <c r="C63" s="98" t="s">
        <v>222</v>
      </c>
      <c r="D63" s="85" t="s">
        <v>187</v>
      </c>
      <c r="E63" s="88">
        <v>1</v>
      </c>
      <c r="F63" s="461"/>
      <c r="G63" s="107">
        <f t="shared" si="4"/>
        <v>0</v>
      </c>
      <c r="H63" s="70"/>
      <c r="I63" s="61"/>
      <c r="J63" s="61"/>
    </row>
    <row r="64" spans="1:10" s="66" customFormat="1" ht="26.25" customHeight="1" x14ac:dyDescent="0.2">
      <c r="A64" s="61"/>
      <c r="B64" s="109">
        <v>5</v>
      </c>
      <c r="C64" s="101" t="s">
        <v>223</v>
      </c>
      <c r="D64" s="85" t="s">
        <v>190</v>
      </c>
      <c r="E64" s="87">
        <f>E53+E54+E55</f>
        <v>90</v>
      </c>
      <c r="F64" s="461"/>
      <c r="G64" s="107">
        <f t="shared" si="4"/>
        <v>0</v>
      </c>
      <c r="H64" s="70"/>
      <c r="I64" s="61"/>
      <c r="J64" s="61"/>
    </row>
    <row r="65" spans="1:10" s="66" customFormat="1" ht="41.25" customHeight="1" x14ac:dyDescent="0.2">
      <c r="A65" s="61"/>
      <c r="B65" s="111">
        <v>6</v>
      </c>
      <c r="C65" s="98" t="s">
        <v>224</v>
      </c>
      <c r="D65" s="85" t="s">
        <v>239</v>
      </c>
      <c r="E65" s="91">
        <f>20*0.4*0.3</f>
        <v>2.4</v>
      </c>
      <c r="F65" s="463"/>
      <c r="G65" s="108">
        <f>E65*F65</f>
        <v>0</v>
      </c>
      <c r="H65" s="70"/>
      <c r="I65" s="61"/>
      <c r="J65" s="61"/>
    </row>
    <row r="66" spans="1:10" s="66" customFormat="1" ht="33" customHeight="1" thickBot="1" x14ac:dyDescent="0.25">
      <c r="A66" s="61"/>
      <c r="B66" s="112">
        <v>7</v>
      </c>
      <c r="C66" s="131" t="s">
        <v>206</v>
      </c>
      <c r="D66" s="114" t="s">
        <v>239</v>
      </c>
      <c r="E66" s="115">
        <f>20*0.4*0.3</f>
        <v>2.4</v>
      </c>
      <c r="F66" s="467"/>
      <c r="G66" s="116">
        <f>E66*F66</f>
        <v>0</v>
      </c>
      <c r="H66" s="70"/>
      <c r="I66" s="61"/>
      <c r="J66" s="61"/>
    </row>
    <row r="67" spans="1:10" s="66" customFormat="1" ht="17.25" thickBot="1" x14ac:dyDescent="0.35">
      <c r="A67" s="61"/>
      <c r="B67" s="537" t="s">
        <v>207</v>
      </c>
      <c r="C67" s="538"/>
      <c r="D67" s="538"/>
      <c r="E67" s="538"/>
      <c r="F67" s="539"/>
      <c r="G67" s="102">
        <f>SUM(G53:G66)</f>
        <v>0</v>
      </c>
      <c r="H67" s="71"/>
      <c r="I67" s="61"/>
      <c r="J67" s="61"/>
    </row>
    <row r="68" spans="1:10" s="66" customFormat="1" ht="13.5" thickBot="1" x14ac:dyDescent="0.25">
      <c r="A68" s="61"/>
      <c r="B68" s="68"/>
      <c r="C68" s="68"/>
      <c r="D68" s="68"/>
      <c r="E68" s="68"/>
      <c r="F68" s="464"/>
      <c r="G68" s="69"/>
      <c r="H68" s="71"/>
      <c r="I68" s="61"/>
      <c r="J68" s="61"/>
    </row>
    <row r="69" spans="1:10" s="66" customFormat="1" ht="39" thickBot="1" x14ac:dyDescent="0.25">
      <c r="A69" s="61"/>
      <c r="B69" s="92" t="s">
        <v>176</v>
      </c>
      <c r="C69" s="93" t="s">
        <v>177</v>
      </c>
      <c r="D69" s="94" t="s">
        <v>178</v>
      </c>
      <c r="E69" s="94" t="s">
        <v>179</v>
      </c>
      <c r="F69" s="95" t="s">
        <v>180</v>
      </c>
      <c r="G69" s="96" t="s">
        <v>181</v>
      </c>
      <c r="H69" s="71"/>
      <c r="I69" s="61"/>
      <c r="J69" s="61"/>
    </row>
    <row r="70" spans="1:10" s="66" customFormat="1" ht="17.25" thickBot="1" x14ac:dyDescent="0.25">
      <c r="A70" s="61"/>
      <c r="B70" s="544" t="s">
        <v>225</v>
      </c>
      <c r="C70" s="545"/>
      <c r="D70" s="545"/>
      <c r="E70" s="545"/>
      <c r="F70" s="545"/>
      <c r="G70" s="546"/>
      <c r="H70" s="71"/>
      <c r="I70" s="61"/>
      <c r="J70" s="61"/>
    </row>
    <row r="71" spans="1:10" s="66" customFormat="1" ht="17.25" thickBot="1" x14ac:dyDescent="0.35">
      <c r="A71" s="61"/>
      <c r="B71" s="97" t="s">
        <v>183</v>
      </c>
      <c r="C71" s="532" t="s">
        <v>184</v>
      </c>
      <c r="D71" s="533"/>
      <c r="E71" s="533"/>
      <c r="F71" s="533"/>
      <c r="G71" s="534"/>
      <c r="H71" s="71"/>
      <c r="I71" s="61"/>
      <c r="J71" s="61"/>
    </row>
    <row r="72" spans="1:10" s="66" customFormat="1" ht="91.5" customHeight="1" x14ac:dyDescent="0.2">
      <c r="A72" s="61"/>
      <c r="B72" s="541">
        <v>1</v>
      </c>
      <c r="C72" s="103" t="s">
        <v>215</v>
      </c>
      <c r="D72" s="104"/>
      <c r="E72" s="105"/>
      <c r="F72" s="465"/>
      <c r="G72" s="129"/>
      <c r="H72" s="71"/>
      <c r="I72" s="61"/>
      <c r="J72" s="61"/>
    </row>
    <row r="73" spans="1:10" s="66" customFormat="1" ht="13.5" x14ac:dyDescent="0.2">
      <c r="A73" s="61"/>
      <c r="B73" s="536"/>
      <c r="C73" s="83" t="s">
        <v>216</v>
      </c>
      <c r="D73" s="85" t="s">
        <v>190</v>
      </c>
      <c r="E73" s="87">
        <v>40</v>
      </c>
      <c r="F73" s="461"/>
      <c r="G73" s="107">
        <f>E73*F73</f>
        <v>0</v>
      </c>
      <c r="H73" s="71"/>
      <c r="I73" s="61"/>
      <c r="J73" s="61"/>
    </row>
    <row r="74" spans="1:10" s="66" customFormat="1" ht="34.5" customHeight="1" thickBot="1" x14ac:dyDescent="0.25">
      <c r="A74" s="61"/>
      <c r="B74" s="112">
        <v>2</v>
      </c>
      <c r="C74" s="113" t="s">
        <v>226</v>
      </c>
      <c r="D74" s="114" t="s">
        <v>187</v>
      </c>
      <c r="E74" s="115">
        <v>4</v>
      </c>
      <c r="F74" s="467"/>
      <c r="G74" s="116">
        <f>E74*F74</f>
        <v>0</v>
      </c>
      <c r="H74" s="71"/>
      <c r="I74" s="61"/>
      <c r="J74" s="61"/>
    </row>
    <row r="75" spans="1:10" s="66" customFormat="1" ht="17.25" thickBot="1" x14ac:dyDescent="0.35">
      <c r="A75" s="61"/>
      <c r="B75" s="537" t="s">
        <v>49</v>
      </c>
      <c r="C75" s="538"/>
      <c r="D75" s="538"/>
      <c r="E75" s="538"/>
      <c r="F75" s="539"/>
      <c r="G75" s="102">
        <f>SUM(G73:G74)</f>
        <v>0</v>
      </c>
      <c r="H75" s="71"/>
      <c r="I75" s="61"/>
      <c r="J75" s="61"/>
    </row>
    <row r="76" spans="1:10" s="66" customFormat="1" ht="13.5" thickBot="1" x14ac:dyDescent="0.25">
      <c r="A76" s="61"/>
      <c r="B76" s="62"/>
      <c r="C76" s="63"/>
      <c r="D76" s="62"/>
      <c r="E76" s="62"/>
      <c r="F76" s="64"/>
      <c r="G76" s="64"/>
      <c r="H76" s="65"/>
      <c r="I76" s="61"/>
      <c r="J76" s="61"/>
    </row>
    <row r="77" spans="1:10" s="66" customFormat="1" ht="39" thickBot="1" x14ac:dyDescent="0.25">
      <c r="A77" s="61"/>
      <c r="B77" s="92" t="s">
        <v>176</v>
      </c>
      <c r="C77" s="93" t="s">
        <v>177</v>
      </c>
      <c r="D77" s="94" t="s">
        <v>178</v>
      </c>
      <c r="E77" s="94" t="s">
        <v>179</v>
      </c>
      <c r="F77" s="95" t="s">
        <v>180</v>
      </c>
      <c r="G77" s="96" t="s">
        <v>181</v>
      </c>
      <c r="H77" s="65"/>
      <c r="I77" s="61"/>
      <c r="J77" s="61"/>
    </row>
    <row r="78" spans="1:10" s="66" customFormat="1" ht="17.25" thickBot="1" x14ac:dyDescent="0.25">
      <c r="A78" s="61"/>
      <c r="B78" s="528" t="s">
        <v>227</v>
      </c>
      <c r="C78" s="529"/>
      <c r="D78" s="530"/>
      <c r="E78" s="530"/>
      <c r="F78" s="530"/>
      <c r="G78" s="531"/>
      <c r="H78" s="65"/>
      <c r="I78" s="61"/>
      <c r="J78" s="61"/>
    </row>
    <row r="79" spans="1:10" s="66" customFormat="1" ht="17.25" thickBot="1" x14ac:dyDescent="0.35">
      <c r="A79" s="61"/>
      <c r="B79" s="97" t="s">
        <v>183</v>
      </c>
      <c r="C79" s="532" t="s">
        <v>184</v>
      </c>
      <c r="D79" s="533"/>
      <c r="E79" s="533"/>
      <c r="F79" s="533"/>
      <c r="G79" s="534"/>
      <c r="H79" s="65"/>
      <c r="I79" s="61"/>
      <c r="J79" s="61"/>
    </row>
    <row r="80" spans="1:10" s="66" customFormat="1" ht="29.25" customHeight="1" x14ac:dyDescent="0.2">
      <c r="A80" s="61"/>
      <c r="B80" s="123">
        <v>1</v>
      </c>
      <c r="C80" s="124" t="s">
        <v>228</v>
      </c>
      <c r="D80" s="104" t="s">
        <v>229</v>
      </c>
      <c r="E80" s="125">
        <v>1</v>
      </c>
      <c r="F80" s="460"/>
      <c r="G80" s="106">
        <f>E80*F80</f>
        <v>0</v>
      </c>
      <c r="H80" s="65"/>
      <c r="I80" s="61"/>
      <c r="J80" s="61"/>
    </row>
    <row r="81" spans="1:10" s="66" customFormat="1" ht="39.75" customHeight="1" x14ac:dyDescent="0.2">
      <c r="A81" s="61"/>
      <c r="B81" s="109">
        <v>2</v>
      </c>
      <c r="C81" s="122" t="s">
        <v>230</v>
      </c>
      <c r="D81" s="85" t="s">
        <v>187</v>
      </c>
      <c r="E81" s="88">
        <v>2</v>
      </c>
      <c r="F81" s="461"/>
      <c r="G81" s="107">
        <f>E81*F81</f>
        <v>0</v>
      </c>
      <c r="H81" s="65"/>
      <c r="I81" s="61"/>
      <c r="J81" s="61"/>
    </row>
    <row r="82" spans="1:10" s="66" customFormat="1" ht="52.5" customHeight="1" x14ac:dyDescent="0.2">
      <c r="A82" s="61"/>
      <c r="B82" s="109">
        <v>3</v>
      </c>
      <c r="C82" s="122" t="s">
        <v>231</v>
      </c>
      <c r="D82" s="85" t="s">
        <v>187</v>
      </c>
      <c r="E82" s="88">
        <v>7</v>
      </c>
      <c r="F82" s="461"/>
      <c r="G82" s="107">
        <f t="shared" ref="G82:G87" si="5">E82*F82</f>
        <v>0</v>
      </c>
      <c r="H82" s="65"/>
      <c r="I82" s="61"/>
      <c r="J82" s="61"/>
    </row>
    <row r="83" spans="1:10" s="66" customFormat="1" ht="39.75" customHeight="1" x14ac:dyDescent="0.2">
      <c r="A83" s="61"/>
      <c r="B83" s="109">
        <v>4</v>
      </c>
      <c r="C83" s="122" t="s">
        <v>232</v>
      </c>
      <c r="D83" s="85" t="s">
        <v>187</v>
      </c>
      <c r="E83" s="88">
        <v>6</v>
      </c>
      <c r="F83" s="461"/>
      <c r="G83" s="107">
        <f t="shared" si="5"/>
        <v>0</v>
      </c>
      <c r="H83" s="65"/>
      <c r="I83" s="61"/>
      <c r="J83" s="61"/>
    </row>
    <row r="84" spans="1:10" s="66" customFormat="1" ht="40.5" customHeight="1" x14ac:dyDescent="0.2">
      <c r="A84" s="61"/>
      <c r="B84" s="109">
        <v>5</v>
      </c>
      <c r="C84" s="122" t="s">
        <v>233</v>
      </c>
      <c r="D84" s="85" t="s">
        <v>187</v>
      </c>
      <c r="E84" s="88">
        <v>1</v>
      </c>
      <c r="F84" s="461"/>
      <c r="G84" s="107">
        <f t="shared" si="5"/>
        <v>0</v>
      </c>
      <c r="H84" s="65"/>
      <c r="I84" s="61"/>
      <c r="J84" s="61"/>
    </row>
    <row r="85" spans="1:10" s="66" customFormat="1" ht="39.75" customHeight="1" x14ac:dyDescent="0.2">
      <c r="A85" s="61"/>
      <c r="B85" s="109">
        <v>6</v>
      </c>
      <c r="C85" s="122" t="s">
        <v>234</v>
      </c>
      <c r="D85" s="85" t="s">
        <v>187</v>
      </c>
      <c r="E85" s="88">
        <v>1</v>
      </c>
      <c r="F85" s="461"/>
      <c r="G85" s="107">
        <f t="shared" si="5"/>
        <v>0</v>
      </c>
      <c r="H85" s="65"/>
      <c r="I85" s="61"/>
      <c r="J85" s="61"/>
    </row>
    <row r="86" spans="1:10" s="66" customFormat="1" ht="40.5" customHeight="1" x14ac:dyDescent="0.2">
      <c r="A86" s="61"/>
      <c r="B86" s="109"/>
      <c r="C86" s="122" t="s">
        <v>235</v>
      </c>
      <c r="D86" s="85" t="s">
        <v>187</v>
      </c>
      <c r="E86" s="88">
        <v>3</v>
      </c>
      <c r="F86" s="461"/>
      <c r="G86" s="107">
        <f t="shared" si="5"/>
        <v>0</v>
      </c>
      <c r="H86" s="65"/>
      <c r="I86" s="61"/>
      <c r="J86" s="61"/>
    </row>
    <row r="87" spans="1:10" s="66" customFormat="1" ht="39" customHeight="1" thickBot="1" x14ac:dyDescent="0.25">
      <c r="A87" s="61"/>
      <c r="B87" s="126">
        <v>7</v>
      </c>
      <c r="C87" s="127" t="s">
        <v>236</v>
      </c>
      <c r="D87" s="114" t="s">
        <v>187</v>
      </c>
      <c r="E87" s="128">
        <v>4</v>
      </c>
      <c r="F87" s="468"/>
      <c r="G87" s="116">
        <f t="shared" si="5"/>
        <v>0</v>
      </c>
      <c r="H87" s="65"/>
      <c r="I87" s="61"/>
      <c r="J87" s="61"/>
    </row>
    <row r="88" spans="1:10" s="66" customFormat="1" ht="17.25" thickBot="1" x14ac:dyDescent="0.35">
      <c r="A88" s="61"/>
      <c r="B88" s="537" t="s">
        <v>207</v>
      </c>
      <c r="C88" s="538"/>
      <c r="D88" s="538"/>
      <c r="E88" s="538"/>
      <c r="F88" s="539"/>
      <c r="G88" s="102">
        <f>SUM(G80:G87)</f>
        <v>0</v>
      </c>
      <c r="H88" s="65"/>
      <c r="I88" s="61"/>
      <c r="J88" s="61"/>
    </row>
    <row r="89" spans="1:10" s="66" customFormat="1" ht="13.5" thickBot="1" x14ac:dyDescent="0.25">
      <c r="A89" s="61"/>
      <c r="B89" s="62"/>
      <c r="C89" s="63"/>
      <c r="D89" s="62"/>
      <c r="E89" s="62"/>
      <c r="F89" s="64"/>
      <c r="G89" s="64"/>
      <c r="H89" s="65"/>
      <c r="I89" s="61"/>
      <c r="J89" s="61"/>
    </row>
    <row r="90" spans="1:10" s="66" customFormat="1" ht="20.25" customHeight="1" thickBot="1" x14ac:dyDescent="0.25">
      <c r="A90" s="61"/>
      <c r="B90" s="577" t="s">
        <v>237</v>
      </c>
      <c r="C90" s="578"/>
      <c r="D90" s="578"/>
      <c r="E90" s="578"/>
      <c r="F90" s="578"/>
      <c r="G90" s="579"/>
      <c r="H90" s="65"/>
      <c r="I90" s="61"/>
      <c r="J90" s="61"/>
    </row>
    <row r="91" spans="1:10" s="66" customFormat="1" ht="16.5" x14ac:dyDescent="0.3">
      <c r="A91" s="61"/>
      <c r="B91" s="134">
        <v>1</v>
      </c>
      <c r="C91" s="580" t="str">
        <f>B4</f>
        <v xml:space="preserve">1. ВНАТРЕШЕН САНИТАРЕН ВОДОВОД </v>
      </c>
      <c r="D91" s="581"/>
      <c r="E91" s="581"/>
      <c r="F91" s="581"/>
      <c r="G91" s="135">
        <f>G32</f>
        <v>0</v>
      </c>
      <c r="H91" s="65"/>
      <c r="I91" s="61"/>
      <c r="J91" s="61"/>
    </row>
    <row r="92" spans="1:10" s="66" customFormat="1" ht="16.5" x14ac:dyDescent="0.3">
      <c r="A92" s="61"/>
      <c r="B92" s="132">
        <v>2</v>
      </c>
      <c r="C92" s="582" t="str">
        <f>B35</f>
        <v xml:space="preserve">2. ВНАТРЕШНА ХИДРАНТСКА МРЕЖА </v>
      </c>
      <c r="D92" s="583"/>
      <c r="E92" s="583"/>
      <c r="F92" s="583"/>
      <c r="G92" s="133">
        <f>G47</f>
        <v>0</v>
      </c>
      <c r="H92" s="65"/>
      <c r="I92" s="61"/>
      <c r="J92" s="61"/>
    </row>
    <row r="93" spans="1:10" s="66" customFormat="1" ht="16.5" x14ac:dyDescent="0.3">
      <c r="A93" s="61"/>
      <c r="B93" s="132">
        <v>3</v>
      </c>
      <c r="C93" s="582" t="str">
        <f>B50</f>
        <v xml:space="preserve">3. ВНАТРЕШНА ФЕКАЛНА КАНАЛИЗАЦИЈА </v>
      </c>
      <c r="D93" s="583"/>
      <c r="E93" s="583"/>
      <c r="F93" s="583"/>
      <c r="G93" s="133">
        <f>G67</f>
        <v>0</v>
      </c>
      <c r="H93" s="65"/>
      <c r="I93" s="61"/>
      <c r="J93" s="61"/>
    </row>
    <row r="94" spans="1:10" s="66" customFormat="1" ht="16.5" x14ac:dyDescent="0.3">
      <c r="A94" s="61"/>
      <c r="B94" s="132">
        <v>4</v>
      </c>
      <c r="C94" s="582" t="str">
        <f>B70</f>
        <v>4. ВНАТРЕШНА АТМОСФЕРСКА КАНАЛИЗАЦИЈА</v>
      </c>
      <c r="D94" s="583"/>
      <c r="E94" s="583"/>
      <c r="F94" s="583"/>
      <c r="G94" s="133">
        <f>G75</f>
        <v>0</v>
      </c>
      <c r="H94" s="65"/>
      <c r="I94" s="61"/>
      <c r="J94" s="61"/>
    </row>
    <row r="95" spans="1:10" s="66" customFormat="1" ht="17.25" thickBot="1" x14ac:dyDescent="0.35">
      <c r="A95" s="61"/>
      <c r="B95" s="137">
        <v>5</v>
      </c>
      <c r="C95" s="575" t="str">
        <f>B78</f>
        <v>5. САНИТАРНИ УРЕДИ</v>
      </c>
      <c r="D95" s="576"/>
      <c r="E95" s="576"/>
      <c r="F95" s="576"/>
      <c r="G95" s="138">
        <f>G88</f>
        <v>0</v>
      </c>
      <c r="H95" s="65"/>
      <c r="I95" s="61"/>
      <c r="J95" s="470"/>
    </row>
    <row r="96" spans="1:10" s="66" customFormat="1" ht="16.5" x14ac:dyDescent="0.3">
      <c r="A96" s="61"/>
      <c r="B96" s="572" t="s">
        <v>207</v>
      </c>
      <c r="C96" s="573"/>
      <c r="D96" s="573"/>
      <c r="E96" s="573"/>
      <c r="F96" s="574"/>
      <c r="G96" s="139">
        <f>SUM(G91:G95)</f>
        <v>0</v>
      </c>
      <c r="H96" s="65"/>
      <c r="I96" s="61"/>
      <c r="J96" s="61"/>
    </row>
    <row r="97" spans="1:10" s="66" customFormat="1" ht="12.75" x14ac:dyDescent="0.2">
      <c r="A97" s="61"/>
      <c r="B97" s="62"/>
      <c r="C97" s="63"/>
      <c r="D97" s="62"/>
      <c r="E97" s="62"/>
      <c r="F97" s="64"/>
      <c r="G97" s="64"/>
      <c r="H97" s="65"/>
      <c r="I97" s="61"/>
      <c r="J97" s="61"/>
    </row>
    <row r="98" spans="1:10" s="66" customFormat="1" ht="12.75" x14ac:dyDescent="0.2">
      <c r="A98" s="61"/>
      <c r="B98" s="62"/>
      <c r="C98" s="63"/>
      <c r="D98" s="62"/>
      <c r="E98" s="62"/>
      <c r="F98" s="64"/>
      <c r="G98" s="64"/>
      <c r="H98" s="65"/>
      <c r="I98" s="61"/>
      <c r="J98" s="61"/>
    </row>
    <row r="99" spans="1:10" s="66" customFormat="1" ht="12.75" x14ac:dyDescent="0.2">
      <c r="A99" s="61"/>
      <c r="B99" s="62"/>
      <c r="C99" s="63"/>
      <c r="D99" s="62"/>
      <c r="E99" s="62"/>
      <c r="F99" s="64"/>
      <c r="G99" s="64"/>
      <c r="H99" s="65"/>
      <c r="I99" s="61"/>
      <c r="J99" s="61"/>
    </row>
  </sheetData>
  <mergeCells count="38">
    <mergeCell ref="C79:G79"/>
    <mergeCell ref="B96:F96"/>
    <mergeCell ref="C95:F95"/>
    <mergeCell ref="B88:F88"/>
    <mergeCell ref="B90:G90"/>
    <mergeCell ref="C91:F91"/>
    <mergeCell ref="C92:F92"/>
    <mergeCell ref="C93:F93"/>
    <mergeCell ref="C94:F94"/>
    <mergeCell ref="B2:G2"/>
    <mergeCell ref="B1:G1"/>
    <mergeCell ref="C5:G5"/>
    <mergeCell ref="C36:G36"/>
    <mergeCell ref="C51:G51"/>
    <mergeCell ref="B17:B19"/>
    <mergeCell ref="B20:B24"/>
    <mergeCell ref="B26:B27"/>
    <mergeCell ref="B32:F32"/>
    <mergeCell ref="B35:G35"/>
    <mergeCell ref="B37:B39"/>
    <mergeCell ref="B4:G4"/>
    <mergeCell ref="B6:B7"/>
    <mergeCell ref="B8:B12"/>
    <mergeCell ref="B13:B14"/>
    <mergeCell ref="B15:B16"/>
    <mergeCell ref="B78:G78"/>
    <mergeCell ref="C71:G71"/>
    <mergeCell ref="B40:B41"/>
    <mergeCell ref="B47:F47"/>
    <mergeCell ref="B50:G50"/>
    <mergeCell ref="B52:B55"/>
    <mergeCell ref="B56:B57"/>
    <mergeCell ref="B58:B60"/>
    <mergeCell ref="B61:B63"/>
    <mergeCell ref="B67:F67"/>
    <mergeCell ref="B70:G70"/>
    <mergeCell ref="B72:B73"/>
    <mergeCell ref="B75:F7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111"/>
  <sheetViews>
    <sheetView topLeftCell="A87" zoomScaleNormal="100" workbookViewId="0">
      <selection activeCell="H52" sqref="H52"/>
    </sheetView>
  </sheetViews>
  <sheetFormatPr defaultRowHeight="15" x14ac:dyDescent="0.25"/>
  <cols>
    <col min="1" max="1" width="4.85546875" customWidth="1"/>
    <col min="2" max="2" width="5.42578125" customWidth="1"/>
    <col min="3" max="3" width="38" customWidth="1"/>
    <col min="4" max="4" width="7.42578125" customWidth="1"/>
    <col min="5" max="5" width="10.7109375" customWidth="1"/>
    <col min="6" max="6" width="14.42578125" customWidth="1"/>
    <col min="7" max="7" width="19.28515625" customWidth="1"/>
    <col min="8" max="8" width="27.42578125" customWidth="1"/>
  </cols>
  <sheetData>
    <row r="1" spans="2:8" s="3" customFormat="1" ht="17.25" thickBot="1" x14ac:dyDescent="0.3">
      <c r="B1" s="588"/>
      <c r="C1" s="589"/>
      <c r="D1" s="589"/>
      <c r="E1" s="589"/>
      <c r="F1" s="589"/>
      <c r="G1" s="590"/>
      <c r="H1" s="154"/>
    </row>
    <row r="2" spans="2:8" s="3" customFormat="1" ht="17.25" customHeight="1" thickBot="1" x14ac:dyDescent="0.3">
      <c r="B2" s="585" t="s">
        <v>317</v>
      </c>
      <c r="C2" s="586"/>
      <c r="D2" s="586"/>
      <c r="E2" s="586"/>
      <c r="F2" s="586"/>
      <c r="G2" s="587"/>
      <c r="H2" s="153"/>
    </row>
    <row r="3" spans="2:8" s="141" customFormat="1" ht="15.75" customHeight="1" thickBot="1" x14ac:dyDescent="0.35">
      <c r="B3" s="155" t="s">
        <v>241</v>
      </c>
      <c r="C3" s="596" t="s">
        <v>242</v>
      </c>
      <c r="D3" s="597"/>
      <c r="E3" s="597"/>
      <c r="F3" s="597"/>
      <c r="G3" s="598"/>
    </row>
    <row r="4" spans="2:8" s="140" customFormat="1" ht="16.5" customHeight="1" thickBot="1" x14ac:dyDescent="0.25">
      <c r="B4" s="600" t="s">
        <v>244</v>
      </c>
      <c r="C4" s="601"/>
      <c r="D4" s="156" t="s">
        <v>245</v>
      </c>
      <c r="E4" s="157" t="s">
        <v>246</v>
      </c>
      <c r="F4" s="158" t="s">
        <v>247</v>
      </c>
      <c r="G4" s="159" t="s">
        <v>248</v>
      </c>
    </row>
    <row r="5" spans="2:8" s="140" customFormat="1" ht="15" customHeight="1" x14ac:dyDescent="0.2">
      <c r="B5" s="212">
        <v>1</v>
      </c>
      <c r="C5" s="215">
        <v>2</v>
      </c>
      <c r="D5" s="215">
        <v>3</v>
      </c>
      <c r="E5" s="215">
        <v>4</v>
      </c>
      <c r="F5" s="216">
        <v>5</v>
      </c>
      <c r="G5" s="231">
        <v>6</v>
      </c>
    </row>
    <row r="6" spans="2:8" s="140" customFormat="1" ht="216" customHeight="1" x14ac:dyDescent="0.2">
      <c r="B6" s="599">
        <v>1</v>
      </c>
      <c r="C6" s="165" t="s">
        <v>249</v>
      </c>
      <c r="D6" s="594" t="s">
        <v>250</v>
      </c>
      <c r="E6" s="594">
        <v>2</v>
      </c>
      <c r="F6" s="595"/>
      <c r="G6" s="584">
        <f>E6*F6</f>
        <v>0</v>
      </c>
    </row>
    <row r="7" spans="2:8" s="142" customFormat="1" ht="191.25" customHeight="1" x14ac:dyDescent="0.2">
      <c r="B7" s="599"/>
      <c r="C7" s="165" t="s">
        <v>318</v>
      </c>
      <c r="D7" s="594"/>
      <c r="E7" s="594"/>
      <c r="F7" s="595"/>
      <c r="G7" s="584"/>
    </row>
    <row r="8" spans="2:8" s="142" customFormat="1" ht="49.5" customHeight="1" x14ac:dyDescent="0.2">
      <c r="B8" s="599"/>
      <c r="C8" s="165" t="s">
        <v>251</v>
      </c>
      <c r="D8" s="594"/>
      <c r="E8" s="594"/>
      <c r="F8" s="595"/>
      <c r="G8" s="584"/>
    </row>
    <row r="9" spans="2:8" s="140" customFormat="1" ht="171.75" customHeight="1" x14ac:dyDescent="0.2">
      <c r="B9" s="599">
        <v>2</v>
      </c>
      <c r="C9" s="165" t="s">
        <v>252</v>
      </c>
      <c r="D9" s="594" t="s">
        <v>250</v>
      </c>
      <c r="E9" s="594">
        <v>2</v>
      </c>
      <c r="F9" s="595"/>
      <c r="G9" s="584">
        <f>E9*F9</f>
        <v>0</v>
      </c>
    </row>
    <row r="10" spans="2:8" s="142" customFormat="1" ht="186.75" customHeight="1" x14ac:dyDescent="0.2">
      <c r="B10" s="599"/>
      <c r="C10" s="165" t="s">
        <v>318</v>
      </c>
      <c r="D10" s="594"/>
      <c r="E10" s="594"/>
      <c r="F10" s="595"/>
      <c r="G10" s="584"/>
    </row>
    <row r="11" spans="2:8" s="142" customFormat="1" ht="57" customHeight="1" x14ac:dyDescent="0.2">
      <c r="B11" s="599"/>
      <c r="C11" s="165" t="s">
        <v>251</v>
      </c>
      <c r="D11" s="594"/>
      <c r="E11" s="594"/>
      <c r="F11" s="595"/>
      <c r="G11" s="584"/>
    </row>
    <row r="12" spans="2:8" s="142" customFormat="1" ht="49.5" x14ac:dyDescent="0.2">
      <c r="B12" s="232">
        <v>3</v>
      </c>
      <c r="C12" s="165" t="s">
        <v>253</v>
      </c>
      <c r="D12" s="162" t="s">
        <v>250</v>
      </c>
      <c r="E12" s="162">
        <v>4</v>
      </c>
      <c r="F12" s="166"/>
      <c r="G12" s="221">
        <f t="shared" ref="G12:G17" si="0">E12*F12</f>
        <v>0</v>
      </c>
    </row>
    <row r="13" spans="2:8" s="140" customFormat="1" ht="44.25" customHeight="1" x14ac:dyDescent="0.2">
      <c r="B13" s="233">
        <v>4</v>
      </c>
      <c r="C13" s="167" t="s">
        <v>254</v>
      </c>
      <c r="D13" s="168" t="s">
        <v>255</v>
      </c>
      <c r="E13" s="168">
        <v>180</v>
      </c>
      <c r="F13" s="166"/>
      <c r="G13" s="221">
        <f t="shared" si="0"/>
        <v>0</v>
      </c>
    </row>
    <row r="14" spans="2:8" s="142" customFormat="1" ht="104.25" customHeight="1" x14ac:dyDescent="0.2">
      <c r="B14" s="232">
        <v>5</v>
      </c>
      <c r="C14" s="165" t="s">
        <v>256</v>
      </c>
      <c r="D14" s="169" t="s">
        <v>250</v>
      </c>
      <c r="E14" s="169">
        <v>2</v>
      </c>
      <c r="F14" s="170"/>
      <c r="G14" s="221">
        <f t="shared" si="0"/>
        <v>0</v>
      </c>
    </row>
    <row r="15" spans="2:8" s="142" customFormat="1" ht="59.25" customHeight="1" x14ac:dyDescent="0.2">
      <c r="B15" s="232">
        <v>6</v>
      </c>
      <c r="C15" s="165" t="s">
        <v>257</v>
      </c>
      <c r="D15" s="169" t="s">
        <v>250</v>
      </c>
      <c r="E15" s="169">
        <v>2</v>
      </c>
      <c r="F15" s="170"/>
      <c r="G15" s="221">
        <f t="shared" si="0"/>
        <v>0</v>
      </c>
    </row>
    <row r="16" spans="2:8" s="142" customFormat="1" ht="33" x14ac:dyDescent="0.2">
      <c r="B16" s="232">
        <v>7</v>
      </c>
      <c r="C16" s="165" t="s">
        <v>258</v>
      </c>
      <c r="D16" s="169" t="s">
        <v>250</v>
      </c>
      <c r="E16" s="169">
        <v>2</v>
      </c>
      <c r="F16" s="170"/>
      <c r="G16" s="221">
        <f t="shared" si="0"/>
        <v>0</v>
      </c>
    </row>
    <row r="17" spans="2:7" s="142" customFormat="1" ht="28.5" customHeight="1" x14ac:dyDescent="0.2">
      <c r="B17" s="232">
        <v>8</v>
      </c>
      <c r="C17" s="165" t="s">
        <v>259</v>
      </c>
      <c r="D17" s="169" t="s">
        <v>250</v>
      </c>
      <c r="E17" s="169">
        <v>4</v>
      </c>
      <c r="F17" s="170"/>
      <c r="G17" s="221">
        <f t="shared" si="0"/>
        <v>0</v>
      </c>
    </row>
    <row r="18" spans="2:7" s="142" customFormat="1" ht="33" x14ac:dyDescent="0.2">
      <c r="B18" s="606">
        <v>9</v>
      </c>
      <c r="C18" s="165" t="s">
        <v>260</v>
      </c>
      <c r="D18" s="169" t="s">
        <v>250</v>
      </c>
      <c r="E18" s="169"/>
      <c r="F18" s="170"/>
      <c r="G18" s="234"/>
    </row>
    <row r="19" spans="2:7" s="142" customFormat="1" ht="16.5" x14ac:dyDescent="0.2">
      <c r="B19" s="607"/>
      <c r="C19" s="165" t="s">
        <v>261</v>
      </c>
      <c r="D19" s="169" t="s">
        <v>262</v>
      </c>
      <c r="E19" s="169">
        <v>30</v>
      </c>
      <c r="F19" s="170"/>
      <c r="G19" s="221">
        <f t="shared" ref="G19:G24" si="1">E19*F19</f>
        <v>0</v>
      </c>
    </row>
    <row r="20" spans="2:7" s="142" customFormat="1" ht="16.5" x14ac:dyDescent="0.2">
      <c r="B20" s="608"/>
      <c r="C20" s="165" t="s">
        <v>263</v>
      </c>
      <c r="D20" s="169" t="s">
        <v>262</v>
      </c>
      <c r="E20" s="169">
        <v>30</v>
      </c>
      <c r="F20" s="170"/>
      <c r="G20" s="221">
        <f t="shared" si="1"/>
        <v>0</v>
      </c>
    </row>
    <row r="21" spans="2:7" s="142" customFormat="1" ht="94.5" customHeight="1" x14ac:dyDescent="0.2">
      <c r="B21" s="232">
        <v>10</v>
      </c>
      <c r="C21" s="171" t="s">
        <v>264</v>
      </c>
      <c r="D21" s="172" t="s">
        <v>265</v>
      </c>
      <c r="E21" s="172">
        <v>2</v>
      </c>
      <c r="F21" s="173"/>
      <c r="G21" s="221">
        <f t="shared" si="1"/>
        <v>0</v>
      </c>
    </row>
    <row r="22" spans="2:7" s="142" customFormat="1" ht="16.5" x14ac:dyDescent="0.2">
      <c r="B22" s="232">
        <v>11</v>
      </c>
      <c r="C22" s="165" t="s">
        <v>266</v>
      </c>
      <c r="D22" s="169" t="s">
        <v>250</v>
      </c>
      <c r="E22" s="169">
        <v>2</v>
      </c>
      <c r="F22" s="170"/>
      <c r="G22" s="221">
        <f t="shared" si="1"/>
        <v>0</v>
      </c>
    </row>
    <row r="23" spans="2:7" s="143" customFormat="1" ht="207.75" customHeight="1" x14ac:dyDescent="0.2">
      <c r="B23" s="235">
        <v>12</v>
      </c>
      <c r="C23" s="167" t="s">
        <v>319</v>
      </c>
      <c r="D23" s="168" t="s">
        <v>265</v>
      </c>
      <c r="E23" s="168">
        <v>1</v>
      </c>
      <c r="F23" s="174"/>
      <c r="G23" s="221">
        <f t="shared" si="1"/>
        <v>0</v>
      </c>
    </row>
    <row r="24" spans="2:7" s="143" customFormat="1" ht="209.25" customHeight="1" x14ac:dyDescent="0.2">
      <c r="B24" s="235">
        <v>13</v>
      </c>
      <c r="C24" s="167" t="s">
        <v>320</v>
      </c>
      <c r="D24" s="168" t="s">
        <v>265</v>
      </c>
      <c r="E24" s="168">
        <v>1</v>
      </c>
      <c r="F24" s="174"/>
      <c r="G24" s="221">
        <f t="shared" si="1"/>
        <v>0</v>
      </c>
    </row>
    <row r="25" spans="2:7" s="140" customFormat="1" ht="35.25" customHeight="1" x14ac:dyDescent="0.2">
      <c r="B25" s="609">
        <v>14</v>
      </c>
      <c r="C25" s="167" t="s">
        <v>267</v>
      </c>
      <c r="D25" s="168"/>
      <c r="E25" s="168"/>
      <c r="F25" s="174"/>
      <c r="G25" s="236"/>
    </row>
    <row r="26" spans="2:7" s="140" customFormat="1" ht="16.5" x14ac:dyDescent="0.2">
      <c r="B26" s="610"/>
      <c r="C26" s="167" t="s">
        <v>268</v>
      </c>
      <c r="D26" s="168" t="s">
        <v>265</v>
      </c>
      <c r="E26" s="168">
        <v>2</v>
      </c>
      <c r="F26" s="174"/>
      <c r="G26" s="221">
        <f t="shared" ref="G26:G38" si="2">E26*F26</f>
        <v>0</v>
      </c>
    </row>
    <row r="27" spans="2:7" s="140" customFormat="1" ht="16.5" x14ac:dyDescent="0.2">
      <c r="B27" s="611"/>
      <c r="C27" s="167" t="s">
        <v>269</v>
      </c>
      <c r="D27" s="168" t="s">
        <v>265</v>
      </c>
      <c r="E27" s="168">
        <v>2</v>
      </c>
      <c r="F27" s="174"/>
      <c r="G27" s="221">
        <f t="shared" si="2"/>
        <v>0</v>
      </c>
    </row>
    <row r="28" spans="2:7" s="140" customFormat="1" ht="25.5" customHeight="1" x14ac:dyDescent="0.2">
      <c r="B28" s="609">
        <v>15</v>
      </c>
      <c r="C28" s="167" t="s">
        <v>270</v>
      </c>
      <c r="D28" s="168"/>
      <c r="E28" s="168"/>
      <c r="F28" s="166"/>
      <c r="G28" s="221">
        <f t="shared" si="2"/>
        <v>0</v>
      </c>
    </row>
    <row r="29" spans="2:7" s="143" customFormat="1" ht="15.75" customHeight="1" x14ac:dyDescent="0.2">
      <c r="B29" s="610"/>
      <c r="C29" s="175" t="s">
        <v>271</v>
      </c>
      <c r="D29" s="168" t="s">
        <v>265</v>
      </c>
      <c r="E29" s="168">
        <v>4</v>
      </c>
      <c r="F29" s="174"/>
      <c r="G29" s="221">
        <f t="shared" si="2"/>
        <v>0</v>
      </c>
    </row>
    <row r="30" spans="2:7" s="143" customFormat="1" ht="15.75" customHeight="1" x14ac:dyDescent="0.2">
      <c r="B30" s="610"/>
      <c r="C30" s="175" t="s">
        <v>272</v>
      </c>
      <c r="D30" s="168" t="s">
        <v>265</v>
      </c>
      <c r="E30" s="168">
        <v>2</v>
      </c>
      <c r="F30" s="174"/>
      <c r="G30" s="221">
        <f t="shared" si="2"/>
        <v>0</v>
      </c>
    </row>
    <row r="31" spans="2:7" s="143" customFormat="1" ht="15.75" customHeight="1" x14ac:dyDescent="0.2">
      <c r="B31" s="610"/>
      <c r="C31" s="175" t="s">
        <v>273</v>
      </c>
      <c r="D31" s="168" t="s">
        <v>265</v>
      </c>
      <c r="E31" s="168">
        <v>16</v>
      </c>
      <c r="F31" s="174"/>
      <c r="G31" s="221">
        <f t="shared" si="2"/>
        <v>0</v>
      </c>
    </row>
    <row r="32" spans="2:7" s="143" customFormat="1" ht="15.75" customHeight="1" x14ac:dyDescent="0.2">
      <c r="B32" s="610"/>
      <c r="C32" s="175" t="s">
        <v>274</v>
      </c>
      <c r="D32" s="168" t="s">
        <v>265</v>
      </c>
      <c r="E32" s="168">
        <v>4</v>
      </c>
      <c r="F32" s="174"/>
      <c r="G32" s="221">
        <f t="shared" si="2"/>
        <v>0</v>
      </c>
    </row>
    <row r="33" spans="2:7" s="143" customFormat="1" ht="15.75" customHeight="1" x14ac:dyDescent="0.2">
      <c r="B33" s="610"/>
      <c r="C33" s="175" t="s">
        <v>275</v>
      </c>
      <c r="D33" s="168" t="s">
        <v>265</v>
      </c>
      <c r="E33" s="168">
        <v>8</v>
      </c>
      <c r="F33" s="174"/>
      <c r="G33" s="221">
        <f t="shared" si="2"/>
        <v>0</v>
      </c>
    </row>
    <row r="34" spans="2:7" s="144" customFormat="1" ht="17.25" customHeight="1" x14ac:dyDescent="0.2">
      <c r="B34" s="609">
        <v>16</v>
      </c>
      <c r="C34" s="167" t="s">
        <v>276</v>
      </c>
      <c r="D34" s="168" t="s">
        <v>265</v>
      </c>
      <c r="E34" s="78"/>
      <c r="F34" s="164"/>
      <c r="G34" s="221">
        <f t="shared" si="2"/>
        <v>0</v>
      </c>
    </row>
    <row r="35" spans="2:7" s="144" customFormat="1" ht="16.5" customHeight="1" x14ac:dyDescent="0.2">
      <c r="B35" s="611"/>
      <c r="C35" s="176" t="s">
        <v>277</v>
      </c>
      <c r="D35" s="168" t="s">
        <v>265</v>
      </c>
      <c r="E35" s="78">
        <v>2</v>
      </c>
      <c r="F35" s="164"/>
      <c r="G35" s="221">
        <f t="shared" si="2"/>
        <v>0</v>
      </c>
    </row>
    <row r="36" spans="2:7" s="144" customFormat="1" ht="48" customHeight="1" x14ac:dyDescent="0.2">
      <c r="B36" s="237">
        <v>17</v>
      </c>
      <c r="C36" s="177" t="s">
        <v>278</v>
      </c>
      <c r="D36" s="168" t="s">
        <v>279</v>
      </c>
      <c r="E36" s="78">
        <v>760</v>
      </c>
      <c r="F36" s="164"/>
      <c r="G36" s="221">
        <f t="shared" si="2"/>
        <v>0</v>
      </c>
    </row>
    <row r="37" spans="2:7" s="140" customFormat="1" ht="18" x14ac:dyDescent="0.2">
      <c r="B37" s="233">
        <v>18</v>
      </c>
      <c r="C37" s="167" t="s">
        <v>321</v>
      </c>
      <c r="D37" s="168" t="s">
        <v>265</v>
      </c>
      <c r="E37" s="168">
        <v>8</v>
      </c>
      <c r="F37" s="166"/>
      <c r="G37" s="221">
        <f t="shared" si="2"/>
        <v>0</v>
      </c>
    </row>
    <row r="38" spans="2:7" s="140" customFormat="1" ht="33" x14ac:dyDescent="0.2">
      <c r="B38" s="233">
        <v>19</v>
      </c>
      <c r="C38" s="167" t="s">
        <v>280</v>
      </c>
      <c r="D38" s="168" t="s">
        <v>265</v>
      </c>
      <c r="E38" s="168">
        <v>4</v>
      </c>
      <c r="F38" s="166"/>
      <c r="G38" s="221">
        <f t="shared" si="2"/>
        <v>0</v>
      </c>
    </row>
    <row r="39" spans="2:7" s="145" customFormat="1" ht="89.25" customHeight="1" x14ac:dyDescent="0.2">
      <c r="B39" s="612">
        <v>20</v>
      </c>
      <c r="C39" s="178" t="s">
        <v>328</v>
      </c>
      <c r="D39" s="179"/>
      <c r="E39" s="180"/>
      <c r="F39" s="174"/>
      <c r="G39" s="236"/>
    </row>
    <row r="40" spans="2:7" s="145" customFormat="1" ht="16.5" x14ac:dyDescent="0.2">
      <c r="B40" s="613"/>
      <c r="C40" s="181" t="s">
        <v>322</v>
      </c>
      <c r="D40" s="78" t="s">
        <v>281</v>
      </c>
      <c r="E40" s="78">
        <v>36</v>
      </c>
      <c r="F40" s="166"/>
      <c r="G40" s="221">
        <f t="shared" ref="G40:G53" si="3">E40*F40</f>
        <v>0</v>
      </c>
    </row>
    <row r="41" spans="2:7" s="145" customFormat="1" ht="16.5" x14ac:dyDescent="0.2">
      <c r="B41" s="613"/>
      <c r="C41" s="181" t="s">
        <v>323</v>
      </c>
      <c r="D41" s="78" t="s">
        <v>281</v>
      </c>
      <c r="E41" s="78">
        <v>298</v>
      </c>
      <c r="F41" s="166"/>
      <c r="G41" s="221">
        <f t="shared" si="3"/>
        <v>0</v>
      </c>
    </row>
    <row r="42" spans="2:7" s="145" customFormat="1" ht="16.5" x14ac:dyDescent="0.2">
      <c r="B42" s="613"/>
      <c r="C42" s="181" t="s">
        <v>324</v>
      </c>
      <c r="D42" s="78" t="s">
        <v>281</v>
      </c>
      <c r="E42" s="78">
        <v>50</v>
      </c>
      <c r="F42" s="166"/>
      <c r="G42" s="221">
        <f t="shared" si="3"/>
        <v>0</v>
      </c>
    </row>
    <row r="43" spans="2:7" s="145" customFormat="1" ht="16.5" x14ac:dyDescent="0.2">
      <c r="B43" s="613"/>
      <c r="C43" s="181" t="s">
        <v>325</v>
      </c>
      <c r="D43" s="78" t="s">
        <v>281</v>
      </c>
      <c r="E43" s="78">
        <v>72</v>
      </c>
      <c r="F43" s="166"/>
      <c r="G43" s="221">
        <f t="shared" si="3"/>
        <v>0</v>
      </c>
    </row>
    <row r="44" spans="2:7" s="145" customFormat="1" ht="16.5" x14ac:dyDescent="0.2">
      <c r="B44" s="613"/>
      <c r="C44" s="181" t="s">
        <v>326</v>
      </c>
      <c r="D44" s="78" t="s">
        <v>281</v>
      </c>
      <c r="E44" s="78">
        <v>36</v>
      </c>
      <c r="F44" s="166"/>
      <c r="G44" s="221">
        <f t="shared" si="3"/>
        <v>0</v>
      </c>
    </row>
    <row r="45" spans="2:7" s="145" customFormat="1" ht="16.5" x14ac:dyDescent="0.2">
      <c r="B45" s="613"/>
      <c r="C45" s="181" t="s">
        <v>327</v>
      </c>
      <c r="D45" s="78" t="s">
        <v>281</v>
      </c>
      <c r="E45" s="78">
        <v>58</v>
      </c>
      <c r="F45" s="166"/>
      <c r="G45" s="221">
        <f t="shared" si="3"/>
        <v>0</v>
      </c>
    </row>
    <row r="46" spans="2:7" s="145" customFormat="1" ht="71.25" customHeight="1" x14ac:dyDescent="0.2">
      <c r="B46" s="238">
        <v>21</v>
      </c>
      <c r="C46" s="182" t="s">
        <v>282</v>
      </c>
      <c r="D46" s="78" t="s">
        <v>283</v>
      </c>
      <c r="E46" s="78">
        <v>0.8</v>
      </c>
      <c r="F46" s="166"/>
      <c r="G46" s="221">
        <f t="shared" si="3"/>
        <v>0</v>
      </c>
    </row>
    <row r="47" spans="2:7" s="145" customFormat="1" ht="49.5" x14ac:dyDescent="0.2">
      <c r="B47" s="238">
        <v>22</v>
      </c>
      <c r="C47" s="182" t="s">
        <v>284</v>
      </c>
      <c r="D47" s="78" t="s">
        <v>283</v>
      </c>
      <c r="E47" s="78">
        <v>0.4</v>
      </c>
      <c r="F47" s="166"/>
      <c r="G47" s="221">
        <f t="shared" si="3"/>
        <v>0</v>
      </c>
    </row>
    <row r="48" spans="2:7" s="145" customFormat="1" ht="58.5" customHeight="1" x14ac:dyDescent="0.2">
      <c r="B48" s="238">
        <v>23</v>
      </c>
      <c r="C48" s="182" t="s">
        <v>285</v>
      </c>
      <c r="D48" s="78" t="s">
        <v>281</v>
      </c>
      <c r="E48" s="78">
        <f>E40+E41+E42+E43+E44+E45</f>
        <v>550</v>
      </c>
      <c r="F48" s="166"/>
      <c r="G48" s="221">
        <f t="shared" si="3"/>
        <v>0</v>
      </c>
    </row>
    <row r="49" spans="1:23" s="145" customFormat="1" ht="16.5" x14ac:dyDescent="0.2">
      <c r="B49" s="239">
        <v>24</v>
      </c>
      <c r="C49" s="181" t="s">
        <v>286</v>
      </c>
      <c r="D49" s="78" t="s">
        <v>265</v>
      </c>
      <c r="E49" s="78">
        <v>30</v>
      </c>
      <c r="F49" s="164"/>
      <c r="G49" s="221">
        <f t="shared" si="3"/>
        <v>0</v>
      </c>
    </row>
    <row r="50" spans="1:23" s="145" customFormat="1" ht="54.75" customHeight="1" x14ac:dyDescent="0.2">
      <c r="B50" s="239">
        <v>25</v>
      </c>
      <c r="C50" s="182" t="s">
        <v>287</v>
      </c>
      <c r="D50" s="78" t="s">
        <v>288</v>
      </c>
      <c r="E50" s="78">
        <v>1</v>
      </c>
      <c r="F50" s="166"/>
      <c r="G50" s="221">
        <f t="shared" si="3"/>
        <v>0</v>
      </c>
    </row>
    <row r="51" spans="1:23" s="140" customFormat="1" ht="53.25" customHeight="1" x14ac:dyDescent="0.2">
      <c r="B51" s="240">
        <v>26</v>
      </c>
      <c r="C51" s="182" t="s">
        <v>289</v>
      </c>
      <c r="D51" s="78" t="s">
        <v>288</v>
      </c>
      <c r="E51" s="78">
        <v>1</v>
      </c>
      <c r="F51" s="183"/>
      <c r="G51" s="221">
        <f t="shared" si="3"/>
        <v>0</v>
      </c>
    </row>
    <row r="52" spans="1:23" s="140" customFormat="1" ht="85.5" customHeight="1" x14ac:dyDescent="0.2">
      <c r="B52" s="240">
        <v>27</v>
      </c>
      <c r="C52" s="182" t="s">
        <v>290</v>
      </c>
      <c r="D52" s="78" t="s">
        <v>288</v>
      </c>
      <c r="E52" s="78">
        <v>1</v>
      </c>
      <c r="F52" s="183"/>
      <c r="G52" s="221">
        <f t="shared" si="3"/>
        <v>0</v>
      </c>
    </row>
    <row r="53" spans="1:23" s="140" customFormat="1" ht="119.25" customHeight="1" thickBot="1" x14ac:dyDescent="0.25">
      <c r="B53" s="241">
        <v>28</v>
      </c>
      <c r="C53" s="226" t="s">
        <v>291</v>
      </c>
      <c r="D53" s="228" t="s">
        <v>265</v>
      </c>
      <c r="E53" s="228">
        <v>9</v>
      </c>
      <c r="F53" s="242"/>
      <c r="G53" s="230">
        <f t="shared" si="3"/>
        <v>0</v>
      </c>
    </row>
    <row r="54" spans="1:23" s="146" customFormat="1" ht="17.25" thickBot="1" x14ac:dyDescent="0.35">
      <c r="A54" s="184"/>
      <c r="B54" s="591" t="s">
        <v>292</v>
      </c>
      <c r="C54" s="592"/>
      <c r="D54" s="592"/>
      <c r="E54" s="592"/>
      <c r="F54" s="593"/>
      <c r="G54" s="191">
        <f>SUM(G6:G53)</f>
        <v>0</v>
      </c>
      <c r="H54" s="141"/>
      <c r="I54" s="141"/>
      <c r="J54" s="141"/>
      <c r="K54" s="141"/>
      <c r="L54" s="141"/>
      <c r="M54" s="141"/>
      <c r="N54" s="141"/>
      <c r="O54" s="141"/>
      <c r="P54" s="141"/>
      <c r="Q54" s="141"/>
      <c r="R54" s="141"/>
      <c r="S54" s="141"/>
      <c r="T54" s="141"/>
      <c r="U54" s="141"/>
      <c r="V54" s="141"/>
      <c r="W54" s="141"/>
    </row>
    <row r="55" spans="1:23" s="146" customFormat="1" ht="15.75" thickBot="1" x14ac:dyDescent="0.3">
      <c r="A55" s="184"/>
      <c r="B55" s="185"/>
      <c r="C55" s="186"/>
      <c r="D55" s="187"/>
      <c r="E55" s="188"/>
      <c r="F55" s="189"/>
      <c r="G55" s="190"/>
      <c r="H55" s="141"/>
      <c r="I55" s="141"/>
      <c r="J55" s="141"/>
      <c r="K55" s="141"/>
      <c r="L55" s="141"/>
      <c r="M55" s="141"/>
      <c r="N55" s="141"/>
      <c r="O55" s="141"/>
      <c r="P55" s="141"/>
      <c r="Q55" s="141"/>
      <c r="R55" s="141"/>
      <c r="S55" s="141"/>
      <c r="T55" s="141"/>
      <c r="U55" s="141"/>
      <c r="V55" s="141"/>
      <c r="W55" s="141"/>
    </row>
    <row r="56" spans="1:23" s="141" customFormat="1" ht="15.75" customHeight="1" thickBot="1" x14ac:dyDescent="0.35">
      <c r="B56" s="194" t="s">
        <v>241</v>
      </c>
      <c r="C56" s="614" t="s">
        <v>293</v>
      </c>
      <c r="D56" s="615"/>
      <c r="E56" s="615"/>
      <c r="F56" s="615"/>
      <c r="G56" s="616"/>
    </row>
    <row r="57" spans="1:23" s="140" customFormat="1" ht="16.5" customHeight="1" thickBot="1" x14ac:dyDescent="0.25">
      <c r="B57" s="604" t="s">
        <v>244</v>
      </c>
      <c r="C57" s="605"/>
      <c r="D57" s="195" t="s">
        <v>245</v>
      </c>
      <c r="E57" s="195" t="s">
        <v>246</v>
      </c>
      <c r="F57" s="197" t="s">
        <v>247</v>
      </c>
      <c r="G57" s="196" t="s">
        <v>248</v>
      </c>
    </row>
    <row r="58" spans="1:23" s="140" customFormat="1" ht="16.5" x14ac:dyDescent="0.2">
      <c r="B58" s="212">
        <v>1</v>
      </c>
      <c r="C58" s="213">
        <v>2</v>
      </c>
      <c r="D58" s="214">
        <v>3</v>
      </c>
      <c r="E58" s="215">
        <v>4</v>
      </c>
      <c r="F58" s="216">
        <v>5</v>
      </c>
      <c r="G58" s="217">
        <v>6</v>
      </c>
    </row>
    <row r="59" spans="1:23" s="140" customFormat="1" ht="16.5" x14ac:dyDescent="0.2">
      <c r="B59" s="218"/>
      <c r="C59" s="182" t="s">
        <v>294</v>
      </c>
      <c r="D59" s="198"/>
      <c r="E59" s="162"/>
      <c r="F59" s="163"/>
      <c r="G59" s="219"/>
    </row>
    <row r="60" spans="1:23" s="140" customFormat="1" ht="66" x14ac:dyDescent="0.2">
      <c r="B60" s="602">
        <v>1</v>
      </c>
      <c r="C60" s="210" t="s">
        <v>295</v>
      </c>
      <c r="D60" s="192"/>
      <c r="E60" s="168"/>
      <c r="F60" s="163"/>
      <c r="G60" s="220"/>
    </row>
    <row r="61" spans="1:23" s="140" customFormat="1" ht="16.5" x14ac:dyDescent="0.2">
      <c r="B61" s="603"/>
      <c r="C61" s="167" t="s">
        <v>296</v>
      </c>
      <c r="D61" s="193" t="s">
        <v>265</v>
      </c>
      <c r="E61" s="199">
        <v>18</v>
      </c>
      <c r="F61" s="163"/>
      <c r="G61" s="221">
        <f>E61*F61</f>
        <v>0</v>
      </c>
    </row>
    <row r="62" spans="1:23" s="140" customFormat="1" ht="16.5" x14ac:dyDescent="0.2">
      <c r="B62" s="603"/>
      <c r="C62" s="167" t="s">
        <v>297</v>
      </c>
      <c r="D62" s="193" t="s">
        <v>265</v>
      </c>
      <c r="E62" s="199">
        <v>6</v>
      </c>
      <c r="F62" s="163"/>
      <c r="G62" s="221">
        <f>E62*F62</f>
        <v>0</v>
      </c>
    </row>
    <row r="63" spans="1:23" s="140" customFormat="1" ht="16.5" x14ac:dyDescent="0.2">
      <c r="B63" s="603"/>
      <c r="C63" s="167" t="s">
        <v>298</v>
      </c>
      <c r="D63" s="193" t="s">
        <v>265</v>
      </c>
      <c r="E63" s="199">
        <v>2</v>
      </c>
      <c r="F63" s="163"/>
      <c r="G63" s="221">
        <f>E63*F63</f>
        <v>0</v>
      </c>
    </row>
    <row r="64" spans="1:23" s="144" customFormat="1" ht="49.5" x14ac:dyDescent="0.2">
      <c r="B64" s="602">
        <v>2</v>
      </c>
      <c r="C64" s="177" t="s">
        <v>333</v>
      </c>
      <c r="D64" s="193" t="s">
        <v>265</v>
      </c>
      <c r="E64" s="78"/>
      <c r="F64" s="163"/>
      <c r="G64" s="222"/>
    </row>
    <row r="65" spans="2:7" s="144" customFormat="1" ht="16.5" x14ac:dyDescent="0.2">
      <c r="B65" s="603"/>
      <c r="C65" s="177" t="s">
        <v>299</v>
      </c>
      <c r="D65" s="193" t="s">
        <v>265</v>
      </c>
      <c r="E65" s="78">
        <v>24</v>
      </c>
      <c r="F65" s="163"/>
      <c r="G65" s="221">
        <f>E65*F65</f>
        <v>0</v>
      </c>
    </row>
    <row r="66" spans="2:7" s="144" customFormat="1" ht="16.5" x14ac:dyDescent="0.2">
      <c r="B66" s="617"/>
      <c r="C66" s="177" t="s">
        <v>300</v>
      </c>
      <c r="D66" s="193" t="s">
        <v>265</v>
      </c>
      <c r="E66" s="78">
        <v>2</v>
      </c>
      <c r="F66" s="163"/>
      <c r="G66" s="221">
        <f>E66*F66</f>
        <v>0</v>
      </c>
    </row>
    <row r="67" spans="2:7" s="144" customFormat="1" ht="59.25" customHeight="1" x14ac:dyDescent="0.2">
      <c r="B67" s="218">
        <v>3</v>
      </c>
      <c r="C67" s="177" t="s">
        <v>301</v>
      </c>
      <c r="D67" s="193" t="s">
        <v>265</v>
      </c>
      <c r="E67" s="78">
        <v>26</v>
      </c>
      <c r="F67" s="163"/>
      <c r="G67" s="221">
        <f>E67*F67</f>
        <v>0</v>
      </c>
    </row>
    <row r="68" spans="2:7" s="144" customFormat="1" ht="16.5" x14ac:dyDescent="0.2">
      <c r="B68" s="602">
        <v>4</v>
      </c>
      <c r="C68" s="177" t="s">
        <v>302</v>
      </c>
      <c r="D68" s="193" t="s">
        <v>265</v>
      </c>
      <c r="E68" s="78"/>
      <c r="F68" s="163"/>
      <c r="G68" s="222"/>
    </row>
    <row r="69" spans="2:7" s="144" customFormat="1" ht="16.5" x14ac:dyDescent="0.2">
      <c r="B69" s="603"/>
      <c r="C69" s="177" t="s">
        <v>299</v>
      </c>
      <c r="D69" s="193" t="s">
        <v>265</v>
      </c>
      <c r="E69" s="78">
        <v>24</v>
      </c>
      <c r="F69" s="163"/>
      <c r="G69" s="221">
        <f>E69*F69</f>
        <v>0</v>
      </c>
    </row>
    <row r="70" spans="2:7" s="144" customFormat="1" ht="16.5" x14ac:dyDescent="0.2">
      <c r="B70" s="617"/>
      <c r="C70" s="177" t="s">
        <v>300</v>
      </c>
      <c r="D70" s="193" t="s">
        <v>265</v>
      </c>
      <c r="E70" s="78">
        <v>2</v>
      </c>
      <c r="F70" s="163"/>
      <c r="G70" s="221">
        <f>E70*F70</f>
        <v>0</v>
      </c>
    </row>
    <row r="71" spans="2:7" s="144" customFormat="1" ht="16.5" x14ac:dyDescent="0.2">
      <c r="B71" s="602">
        <v>5</v>
      </c>
      <c r="C71" s="177" t="s">
        <v>303</v>
      </c>
      <c r="D71" s="200"/>
      <c r="E71" s="78"/>
      <c r="F71" s="163"/>
      <c r="G71" s="222"/>
    </row>
    <row r="72" spans="2:7" s="144" customFormat="1" ht="16.5" x14ac:dyDescent="0.2">
      <c r="B72" s="603"/>
      <c r="C72" s="177" t="s">
        <v>304</v>
      </c>
      <c r="D72" s="193" t="s">
        <v>265</v>
      </c>
      <c r="E72" s="78">
        <v>52</v>
      </c>
      <c r="F72" s="163"/>
      <c r="G72" s="221">
        <f t="shared" ref="G72:G77" si="4">E72*F72</f>
        <v>0</v>
      </c>
    </row>
    <row r="73" spans="2:7" s="144" customFormat="1" ht="16.5" x14ac:dyDescent="0.2">
      <c r="B73" s="617"/>
      <c r="C73" s="177" t="s">
        <v>305</v>
      </c>
      <c r="D73" s="193" t="s">
        <v>265</v>
      </c>
      <c r="E73" s="78">
        <v>52</v>
      </c>
      <c r="F73" s="163"/>
      <c r="G73" s="221">
        <f t="shared" si="4"/>
        <v>0</v>
      </c>
    </row>
    <row r="74" spans="2:7" s="147" customFormat="1" ht="33" x14ac:dyDescent="0.2">
      <c r="B74" s="218">
        <v>6</v>
      </c>
      <c r="C74" s="182" t="s">
        <v>306</v>
      </c>
      <c r="D74" s="201" t="s">
        <v>265</v>
      </c>
      <c r="E74" s="202">
        <v>44</v>
      </c>
      <c r="F74" s="203"/>
      <c r="G74" s="221">
        <f t="shared" si="4"/>
        <v>0</v>
      </c>
    </row>
    <row r="75" spans="2:7" s="145" customFormat="1" ht="16.5" x14ac:dyDescent="0.2">
      <c r="B75" s="218">
        <v>7</v>
      </c>
      <c r="C75" s="181" t="s">
        <v>307</v>
      </c>
      <c r="D75" s="78" t="s">
        <v>265</v>
      </c>
      <c r="E75" s="204">
        <v>18</v>
      </c>
      <c r="F75" s="205"/>
      <c r="G75" s="221">
        <f t="shared" si="4"/>
        <v>0</v>
      </c>
    </row>
    <row r="76" spans="2:7" s="145" customFormat="1" ht="30.75" customHeight="1" x14ac:dyDescent="0.2">
      <c r="B76" s="218">
        <v>8</v>
      </c>
      <c r="C76" s="182" t="s">
        <v>308</v>
      </c>
      <c r="D76" s="78" t="s">
        <v>265</v>
      </c>
      <c r="E76" s="204">
        <v>9</v>
      </c>
      <c r="F76" s="205"/>
      <c r="G76" s="221">
        <f t="shared" si="4"/>
        <v>0</v>
      </c>
    </row>
    <row r="77" spans="2:7" s="145" customFormat="1" ht="69.75" customHeight="1" x14ac:dyDescent="0.2">
      <c r="B77" s="218">
        <v>9</v>
      </c>
      <c r="C77" s="182" t="s">
        <v>309</v>
      </c>
      <c r="D77" s="78" t="s">
        <v>265</v>
      </c>
      <c r="E77" s="206">
        <v>9</v>
      </c>
      <c r="F77" s="207"/>
      <c r="G77" s="221">
        <f t="shared" si="4"/>
        <v>0</v>
      </c>
    </row>
    <row r="78" spans="2:7" s="140" customFormat="1" ht="49.5" x14ac:dyDescent="0.2">
      <c r="B78" s="602">
        <v>10</v>
      </c>
      <c r="C78" s="167" t="s">
        <v>310</v>
      </c>
      <c r="D78" s="160"/>
      <c r="E78" s="168"/>
      <c r="F78" s="163"/>
      <c r="G78" s="220"/>
    </row>
    <row r="79" spans="2:7" s="140" customFormat="1" ht="16.5" x14ac:dyDescent="0.2">
      <c r="B79" s="603"/>
      <c r="C79" s="223" t="s">
        <v>329</v>
      </c>
      <c r="D79" s="161" t="s">
        <v>190</v>
      </c>
      <c r="E79" s="78">
        <v>36</v>
      </c>
      <c r="F79" s="163"/>
      <c r="G79" s="221">
        <f>E79*F79</f>
        <v>0</v>
      </c>
    </row>
    <row r="80" spans="2:7" s="140" customFormat="1" ht="16.5" x14ac:dyDescent="0.2">
      <c r="B80" s="603"/>
      <c r="C80" s="223" t="s">
        <v>330</v>
      </c>
      <c r="D80" s="161" t="s">
        <v>190</v>
      </c>
      <c r="E80" s="78">
        <v>74</v>
      </c>
      <c r="F80" s="163"/>
      <c r="G80" s="221">
        <f>E80*F80</f>
        <v>0</v>
      </c>
    </row>
    <row r="81" spans="1:257" s="140" customFormat="1" ht="16.5" x14ac:dyDescent="0.2">
      <c r="B81" s="603"/>
      <c r="C81" s="223" t="s">
        <v>331</v>
      </c>
      <c r="D81" s="161" t="s">
        <v>190</v>
      </c>
      <c r="E81" s="78">
        <v>32</v>
      </c>
      <c r="F81" s="163"/>
      <c r="G81" s="221">
        <f>E81*F81</f>
        <v>0</v>
      </c>
    </row>
    <row r="82" spans="1:257" s="140" customFormat="1" ht="33" x14ac:dyDescent="0.2">
      <c r="B82" s="602">
        <v>11</v>
      </c>
      <c r="C82" s="167" t="s">
        <v>311</v>
      </c>
      <c r="D82" s="160"/>
      <c r="E82" s="168"/>
      <c r="F82" s="163"/>
      <c r="G82" s="220"/>
    </row>
    <row r="83" spans="1:257" s="140" customFormat="1" ht="16.5" x14ac:dyDescent="0.2">
      <c r="B83" s="603"/>
      <c r="C83" s="223" t="s">
        <v>332</v>
      </c>
      <c r="D83" s="161" t="s">
        <v>190</v>
      </c>
      <c r="E83" s="78">
        <v>42</v>
      </c>
      <c r="F83" s="163"/>
      <c r="G83" s="221">
        <f>E83*F83</f>
        <v>0</v>
      </c>
    </row>
    <row r="84" spans="1:257" s="145" customFormat="1" ht="66" x14ac:dyDescent="0.2">
      <c r="B84" s="224">
        <v>12</v>
      </c>
      <c r="C84" s="167" t="s">
        <v>312</v>
      </c>
      <c r="D84" s="160" t="s">
        <v>160</v>
      </c>
      <c r="E84" s="168">
        <v>1</v>
      </c>
      <c r="F84" s="209"/>
      <c r="G84" s="221">
        <f>E84*F84</f>
        <v>0</v>
      </c>
    </row>
    <row r="85" spans="1:257" s="144" customFormat="1" ht="66.75" thickBot="1" x14ac:dyDescent="0.25">
      <c r="B85" s="225">
        <v>12</v>
      </c>
      <c r="C85" s="226" t="s">
        <v>313</v>
      </c>
      <c r="D85" s="227" t="s">
        <v>265</v>
      </c>
      <c r="E85" s="228">
        <v>1</v>
      </c>
      <c r="F85" s="229"/>
      <c r="G85" s="230">
        <f>E85*F85</f>
        <v>0</v>
      </c>
    </row>
    <row r="86" spans="1:257" s="146" customFormat="1" ht="17.25" thickBot="1" x14ac:dyDescent="0.35">
      <c r="A86" s="184"/>
      <c r="B86" s="591" t="s">
        <v>314</v>
      </c>
      <c r="C86" s="592"/>
      <c r="D86" s="592"/>
      <c r="E86" s="592"/>
      <c r="F86" s="593"/>
      <c r="G86" s="191">
        <f>SUM(G60:G85)</f>
        <v>0</v>
      </c>
      <c r="H86" s="141"/>
      <c r="I86" s="141"/>
      <c r="J86" s="141"/>
      <c r="K86" s="141"/>
      <c r="L86" s="141"/>
      <c r="M86" s="141"/>
      <c r="N86" s="141"/>
      <c r="O86" s="141"/>
      <c r="P86" s="141"/>
      <c r="Q86" s="141"/>
      <c r="R86" s="141"/>
      <c r="S86" s="141"/>
      <c r="T86" s="141"/>
      <c r="U86" s="141"/>
      <c r="V86" s="141"/>
      <c r="W86" s="141"/>
    </row>
    <row r="87" spans="1:257" s="146" customFormat="1" ht="17.25" thickBot="1" x14ac:dyDescent="0.35">
      <c r="A87" s="184"/>
      <c r="B87" s="243"/>
      <c r="C87" s="243"/>
      <c r="D87" s="243"/>
      <c r="E87" s="243"/>
      <c r="F87" s="243"/>
      <c r="G87" s="244"/>
      <c r="H87" s="141"/>
      <c r="I87" s="141"/>
      <c r="J87" s="141"/>
      <c r="K87" s="141"/>
      <c r="L87" s="141"/>
      <c r="M87" s="141"/>
      <c r="N87" s="141"/>
      <c r="O87" s="141"/>
      <c r="P87" s="141"/>
      <c r="Q87" s="141"/>
      <c r="R87" s="141"/>
      <c r="S87" s="141"/>
      <c r="T87" s="141"/>
      <c r="U87" s="141"/>
      <c r="V87" s="141"/>
      <c r="W87" s="141"/>
    </row>
    <row r="88" spans="1:257" s="141" customFormat="1" ht="17.25" thickBot="1" x14ac:dyDescent="0.35">
      <c r="B88" s="622" t="s">
        <v>315</v>
      </c>
      <c r="C88" s="623"/>
      <c r="D88" s="623"/>
      <c r="E88" s="623"/>
      <c r="F88" s="623"/>
      <c r="G88" s="624"/>
    </row>
    <row r="89" spans="1:257" s="140" customFormat="1" ht="16.5" x14ac:dyDescent="0.3">
      <c r="B89" s="245" t="s">
        <v>241</v>
      </c>
      <c r="C89" s="618" t="str">
        <f>C3</f>
        <v>I ИНСТАЛАЦИЈА ЗА ПРИПРЕМА НА ЛАДНА И ТОПЛА ВОДА</v>
      </c>
      <c r="D89" s="618"/>
      <c r="E89" s="618"/>
      <c r="F89" s="618"/>
      <c r="G89" s="246">
        <f>G54</f>
        <v>0</v>
      </c>
    </row>
    <row r="90" spans="1:257" s="140" customFormat="1" ht="17.25" thickBot="1" x14ac:dyDescent="0.35">
      <c r="B90" s="247" t="s">
        <v>241</v>
      </c>
      <c r="C90" s="619" t="str">
        <f>C56</f>
        <v>II СИСТЕМ ЗА ВЕНТИЛОКОНВЕКТОРСКО ГРЕЕЊЕ И ЛАДЕЊЕ</v>
      </c>
      <c r="D90" s="619"/>
      <c r="E90" s="619"/>
      <c r="F90" s="619"/>
      <c r="G90" s="248">
        <f>G86</f>
        <v>0</v>
      </c>
    </row>
    <row r="91" spans="1:257" s="140" customFormat="1" ht="17.25" thickBot="1" x14ac:dyDescent="0.35">
      <c r="B91" s="625" t="s">
        <v>316</v>
      </c>
      <c r="C91" s="626"/>
      <c r="D91" s="626"/>
      <c r="E91" s="626"/>
      <c r="F91" s="620">
        <f>SUM(G89:G90)</f>
        <v>0</v>
      </c>
      <c r="G91" s="621"/>
    </row>
    <row r="92" spans="1:257" x14ac:dyDescent="0.25">
      <c r="B92" s="148"/>
      <c r="C92" s="149"/>
      <c r="D92" s="150"/>
      <c r="E92" s="151"/>
      <c r="F92" s="149"/>
      <c r="G92" s="152"/>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49"/>
      <c r="BR92" s="149"/>
      <c r="BS92" s="149"/>
      <c r="BT92" s="149"/>
      <c r="BU92" s="149"/>
      <c r="BV92" s="149"/>
      <c r="BW92" s="149"/>
      <c r="BX92" s="149"/>
      <c r="BY92" s="149"/>
      <c r="BZ92" s="149"/>
      <c r="CA92" s="149"/>
      <c r="CB92" s="149"/>
      <c r="CC92" s="149"/>
      <c r="CD92" s="149"/>
      <c r="CE92" s="149"/>
      <c r="CF92" s="149"/>
      <c r="CG92" s="149"/>
      <c r="CH92" s="149"/>
      <c r="CI92" s="149"/>
      <c r="CJ92" s="149"/>
      <c r="CK92" s="149"/>
      <c r="CL92" s="149"/>
      <c r="CM92" s="149"/>
      <c r="CN92" s="149"/>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9"/>
      <c r="EU92" s="149"/>
      <c r="EV92" s="149"/>
      <c r="EW92" s="149"/>
      <c r="EX92" s="149"/>
      <c r="EY92" s="149"/>
      <c r="EZ92" s="149"/>
      <c r="FA92" s="149"/>
      <c r="FB92" s="149"/>
      <c r="FC92" s="149"/>
      <c r="FD92" s="149"/>
      <c r="FE92" s="149"/>
      <c r="FF92" s="149"/>
      <c r="FG92" s="149"/>
      <c r="FH92" s="149"/>
      <c r="FI92" s="149"/>
      <c r="FJ92" s="149"/>
      <c r="FK92" s="149"/>
      <c r="FL92" s="149"/>
      <c r="FM92" s="149"/>
      <c r="FN92" s="149"/>
      <c r="FO92" s="149"/>
      <c r="FP92" s="149"/>
      <c r="FQ92" s="149"/>
      <c r="FR92" s="149"/>
      <c r="FS92" s="149"/>
      <c r="FT92" s="149"/>
      <c r="FU92" s="149"/>
      <c r="FV92" s="149"/>
      <c r="FW92" s="149"/>
      <c r="FX92" s="149"/>
      <c r="FY92" s="149"/>
      <c r="FZ92" s="149"/>
      <c r="GA92" s="149"/>
      <c r="GB92" s="149"/>
      <c r="GC92" s="149"/>
      <c r="GD92" s="149"/>
      <c r="GE92" s="149"/>
      <c r="GF92" s="149"/>
      <c r="GG92" s="149"/>
      <c r="GH92" s="149"/>
      <c r="GI92" s="149"/>
      <c r="GJ92" s="149"/>
      <c r="GK92" s="149"/>
      <c r="GL92" s="149"/>
      <c r="GM92" s="149"/>
      <c r="GN92" s="149"/>
      <c r="GO92" s="149"/>
      <c r="GP92" s="149"/>
      <c r="GQ92" s="149"/>
      <c r="GR92" s="149"/>
      <c r="GS92" s="149"/>
      <c r="GT92" s="149"/>
      <c r="GU92" s="149"/>
      <c r="GV92" s="149"/>
      <c r="GW92" s="149"/>
      <c r="GX92" s="149"/>
      <c r="GY92" s="149"/>
      <c r="GZ92" s="149"/>
      <c r="HA92" s="149"/>
      <c r="HB92" s="149"/>
      <c r="HC92" s="149"/>
      <c r="HD92" s="149"/>
      <c r="HE92" s="149"/>
      <c r="HF92" s="149"/>
      <c r="HG92" s="149"/>
      <c r="HH92" s="149"/>
      <c r="HI92" s="149"/>
      <c r="HJ92" s="149"/>
      <c r="HK92" s="149"/>
      <c r="HL92" s="149"/>
      <c r="HM92" s="149"/>
      <c r="HN92" s="149"/>
      <c r="HO92" s="149"/>
      <c r="HP92" s="149"/>
      <c r="HQ92" s="149"/>
      <c r="HR92" s="149"/>
      <c r="HS92" s="149"/>
      <c r="HT92" s="149"/>
      <c r="HU92" s="149"/>
      <c r="HV92" s="149"/>
      <c r="HW92" s="149"/>
      <c r="HX92" s="149"/>
      <c r="HY92" s="149"/>
      <c r="HZ92" s="149"/>
      <c r="IA92" s="149"/>
      <c r="IB92" s="149"/>
      <c r="IC92" s="149"/>
      <c r="ID92" s="149"/>
      <c r="IE92" s="149"/>
      <c r="IF92" s="149"/>
      <c r="IG92" s="149"/>
      <c r="IH92" s="149"/>
      <c r="II92" s="149"/>
      <c r="IJ92" s="149"/>
      <c r="IK92" s="149"/>
      <c r="IL92" s="149"/>
      <c r="IM92" s="149"/>
      <c r="IN92" s="149"/>
      <c r="IO92" s="149"/>
      <c r="IP92" s="149"/>
      <c r="IQ92" s="149"/>
      <c r="IR92" s="149"/>
      <c r="IS92" s="149"/>
      <c r="IT92" s="149"/>
      <c r="IU92" s="149"/>
      <c r="IV92" s="149"/>
      <c r="IW92" s="149"/>
    </row>
    <row r="93" spans="1:257" x14ac:dyDescent="0.25">
      <c r="B93" s="148"/>
      <c r="C93" s="149"/>
      <c r="D93" s="150"/>
      <c r="E93" s="151"/>
      <c r="F93" s="149"/>
      <c r="G93" s="152"/>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49"/>
      <c r="BR93" s="149"/>
      <c r="BS93" s="149"/>
      <c r="BT93" s="149"/>
      <c r="BU93" s="149"/>
      <c r="BV93" s="149"/>
      <c r="BW93" s="149"/>
      <c r="BX93" s="149"/>
      <c r="BY93" s="149"/>
      <c r="BZ93" s="149"/>
      <c r="CA93" s="149"/>
      <c r="CB93" s="149"/>
      <c r="CC93" s="149"/>
      <c r="CD93" s="149"/>
      <c r="CE93" s="149"/>
      <c r="CF93" s="149"/>
      <c r="CG93" s="149"/>
      <c r="CH93" s="149"/>
      <c r="CI93" s="149"/>
      <c r="CJ93" s="149"/>
      <c r="CK93" s="149"/>
      <c r="CL93" s="149"/>
      <c r="CM93" s="149"/>
      <c r="CN93" s="149"/>
      <c r="CO93" s="149"/>
      <c r="CP93" s="149"/>
      <c r="CQ93" s="149"/>
      <c r="CR93" s="149"/>
      <c r="CS93" s="149"/>
      <c r="CT93" s="149"/>
      <c r="CU93" s="149"/>
      <c r="CV93" s="149"/>
      <c r="CW93" s="149"/>
      <c r="CX93" s="149"/>
      <c r="CY93" s="149"/>
      <c r="CZ93" s="149"/>
      <c r="DA93" s="149"/>
      <c r="DB93" s="149"/>
      <c r="DC93" s="149"/>
      <c r="DD93" s="149"/>
      <c r="DE93" s="149"/>
      <c r="DF93" s="149"/>
      <c r="DG93" s="149"/>
      <c r="DH93" s="149"/>
      <c r="DI93" s="149"/>
      <c r="DJ93" s="149"/>
      <c r="DK93" s="149"/>
      <c r="DL93" s="149"/>
      <c r="DM93" s="149"/>
      <c r="DN93" s="149"/>
      <c r="DO93" s="149"/>
      <c r="DP93" s="149"/>
      <c r="DQ93" s="149"/>
      <c r="DR93" s="149"/>
      <c r="DS93" s="149"/>
      <c r="DT93" s="149"/>
      <c r="DU93" s="149"/>
      <c r="DV93" s="149"/>
      <c r="DW93" s="149"/>
      <c r="DX93" s="149"/>
      <c r="DY93" s="149"/>
      <c r="DZ93" s="149"/>
      <c r="EA93" s="149"/>
      <c r="EB93" s="149"/>
      <c r="EC93" s="149"/>
      <c r="ED93" s="149"/>
      <c r="EE93" s="149"/>
      <c r="EF93" s="149"/>
      <c r="EG93" s="149"/>
      <c r="EH93" s="149"/>
      <c r="EI93" s="149"/>
      <c r="EJ93" s="149"/>
      <c r="EK93" s="149"/>
      <c r="EL93" s="149"/>
      <c r="EM93" s="149"/>
      <c r="EN93" s="149"/>
      <c r="EO93" s="149"/>
      <c r="EP93" s="149"/>
      <c r="EQ93" s="149"/>
      <c r="ER93" s="149"/>
      <c r="ES93" s="149"/>
      <c r="ET93" s="149"/>
      <c r="EU93" s="149"/>
      <c r="EV93" s="149"/>
      <c r="EW93" s="149"/>
      <c r="EX93" s="149"/>
      <c r="EY93" s="149"/>
      <c r="EZ93" s="149"/>
      <c r="FA93" s="149"/>
      <c r="FB93" s="149"/>
      <c r="FC93" s="149"/>
      <c r="FD93" s="149"/>
      <c r="FE93" s="149"/>
      <c r="FF93" s="149"/>
      <c r="FG93" s="149"/>
      <c r="FH93" s="149"/>
      <c r="FI93" s="149"/>
      <c r="FJ93" s="149"/>
      <c r="FK93" s="149"/>
      <c r="FL93" s="149"/>
      <c r="FM93" s="149"/>
      <c r="FN93" s="149"/>
      <c r="FO93" s="149"/>
      <c r="FP93" s="149"/>
      <c r="FQ93" s="149"/>
      <c r="FR93" s="149"/>
      <c r="FS93" s="149"/>
      <c r="FT93" s="149"/>
      <c r="FU93" s="149"/>
      <c r="FV93" s="149"/>
      <c r="FW93" s="149"/>
      <c r="FX93" s="149"/>
      <c r="FY93" s="149"/>
      <c r="FZ93" s="149"/>
      <c r="GA93" s="149"/>
      <c r="GB93" s="149"/>
      <c r="GC93" s="149"/>
      <c r="GD93" s="149"/>
      <c r="GE93" s="149"/>
      <c r="GF93" s="149"/>
      <c r="GG93" s="149"/>
      <c r="GH93" s="149"/>
      <c r="GI93" s="149"/>
      <c r="GJ93" s="149"/>
      <c r="GK93" s="149"/>
      <c r="GL93" s="149"/>
      <c r="GM93" s="149"/>
      <c r="GN93" s="149"/>
      <c r="GO93" s="149"/>
      <c r="GP93" s="149"/>
      <c r="GQ93" s="149"/>
      <c r="GR93" s="149"/>
      <c r="GS93" s="149"/>
      <c r="GT93" s="149"/>
      <c r="GU93" s="149"/>
      <c r="GV93" s="149"/>
      <c r="GW93" s="149"/>
      <c r="GX93" s="149"/>
      <c r="GY93" s="149"/>
      <c r="GZ93" s="149"/>
      <c r="HA93" s="149"/>
      <c r="HB93" s="149"/>
      <c r="HC93" s="149"/>
      <c r="HD93" s="149"/>
      <c r="HE93" s="149"/>
      <c r="HF93" s="149"/>
      <c r="HG93" s="149"/>
      <c r="HH93" s="149"/>
      <c r="HI93" s="149"/>
      <c r="HJ93" s="149"/>
      <c r="HK93" s="149"/>
      <c r="HL93" s="149"/>
      <c r="HM93" s="149"/>
      <c r="HN93" s="149"/>
      <c r="HO93" s="149"/>
      <c r="HP93" s="149"/>
      <c r="HQ93" s="149"/>
      <c r="HR93" s="149"/>
      <c r="HS93" s="149"/>
      <c r="HT93" s="149"/>
      <c r="HU93" s="149"/>
      <c r="HV93" s="149"/>
      <c r="HW93" s="149"/>
      <c r="HX93" s="149"/>
      <c r="HY93" s="149"/>
      <c r="HZ93" s="149"/>
      <c r="IA93" s="149"/>
      <c r="IB93" s="149"/>
      <c r="IC93" s="149"/>
      <c r="ID93" s="149"/>
      <c r="IE93" s="149"/>
      <c r="IF93" s="149"/>
      <c r="IG93" s="149"/>
      <c r="IH93" s="149"/>
      <c r="II93" s="149"/>
      <c r="IJ93" s="149"/>
      <c r="IK93" s="149"/>
      <c r="IL93" s="149"/>
      <c r="IM93" s="149"/>
      <c r="IN93" s="149"/>
      <c r="IO93" s="149"/>
      <c r="IP93" s="149"/>
      <c r="IQ93" s="149"/>
      <c r="IR93" s="149"/>
      <c r="IS93" s="149"/>
      <c r="IT93" s="149"/>
      <c r="IU93" s="149"/>
      <c r="IV93" s="149"/>
      <c r="IW93" s="149"/>
    </row>
    <row r="94" spans="1:257" x14ac:dyDescent="0.25">
      <c r="B94" s="148"/>
      <c r="C94" s="149"/>
      <c r="D94" s="150"/>
      <c r="E94" s="151"/>
      <c r="F94" s="149"/>
      <c r="G94" s="152"/>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9"/>
      <c r="EU94" s="149"/>
      <c r="EV94" s="149"/>
      <c r="EW94" s="149"/>
      <c r="EX94" s="149"/>
      <c r="EY94" s="149"/>
      <c r="EZ94" s="149"/>
      <c r="FA94" s="149"/>
      <c r="FB94" s="149"/>
      <c r="FC94" s="149"/>
      <c r="FD94" s="149"/>
      <c r="FE94" s="149"/>
      <c r="FF94" s="149"/>
      <c r="FG94" s="149"/>
      <c r="FH94" s="149"/>
      <c r="FI94" s="149"/>
      <c r="FJ94" s="149"/>
      <c r="FK94" s="149"/>
      <c r="FL94" s="149"/>
      <c r="FM94" s="149"/>
      <c r="FN94" s="149"/>
      <c r="FO94" s="149"/>
      <c r="FP94" s="149"/>
      <c r="FQ94" s="149"/>
      <c r="FR94" s="149"/>
      <c r="FS94" s="149"/>
      <c r="FT94" s="149"/>
      <c r="FU94" s="149"/>
      <c r="FV94" s="149"/>
      <c r="FW94" s="149"/>
      <c r="FX94" s="149"/>
      <c r="FY94" s="149"/>
      <c r="FZ94" s="149"/>
      <c r="GA94" s="149"/>
      <c r="GB94" s="149"/>
      <c r="GC94" s="149"/>
      <c r="GD94" s="149"/>
      <c r="GE94" s="149"/>
      <c r="GF94" s="149"/>
      <c r="GG94" s="149"/>
      <c r="GH94" s="149"/>
      <c r="GI94" s="149"/>
      <c r="GJ94" s="149"/>
      <c r="GK94" s="149"/>
      <c r="GL94" s="149"/>
      <c r="GM94" s="149"/>
      <c r="GN94" s="149"/>
      <c r="GO94" s="149"/>
      <c r="GP94" s="149"/>
      <c r="GQ94" s="149"/>
      <c r="GR94" s="149"/>
      <c r="GS94" s="149"/>
      <c r="GT94" s="149"/>
      <c r="GU94" s="149"/>
      <c r="GV94" s="149"/>
      <c r="GW94" s="149"/>
      <c r="GX94" s="149"/>
      <c r="GY94" s="149"/>
      <c r="GZ94" s="149"/>
      <c r="HA94" s="149"/>
      <c r="HB94" s="149"/>
      <c r="HC94" s="149"/>
      <c r="HD94" s="149"/>
      <c r="HE94" s="149"/>
      <c r="HF94" s="149"/>
      <c r="HG94" s="149"/>
      <c r="HH94" s="149"/>
      <c r="HI94" s="149"/>
      <c r="HJ94" s="149"/>
      <c r="HK94" s="149"/>
      <c r="HL94" s="149"/>
      <c r="HM94" s="149"/>
      <c r="HN94" s="149"/>
      <c r="HO94" s="149"/>
      <c r="HP94" s="149"/>
      <c r="HQ94" s="149"/>
      <c r="HR94" s="149"/>
      <c r="HS94" s="149"/>
      <c r="HT94" s="149"/>
      <c r="HU94" s="149"/>
      <c r="HV94" s="149"/>
      <c r="HW94" s="149"/>
      <c r="HX94" s="149"/>
      <c r="HY94" s="149"/>
      <c r="HZ94" s="149"/>
      <c r="IA94" s="149"/>
      <c r="IB94" s="149"/>
      <c r="IC94" s="149"/>
      <c r="ID94" s="149"/>
      <c r="IE94" s="149"/>
      <c r="IF94" s="149"/>
      <c r="IG94" s="149"/>
      <c r="IH94" s="149"/>
      <c r="II94" s="149"/>
      <c r="IJ94" s="149"/>
      <c r="IK94" s="149"/>
      <c r="IL94" s="149"/>
      <c r="IM94" s="149"/>
      <c r="IN94" s="149"/>
      <c r="IO94" s="149"/>
      <c r="IP94" s="149"/>
      <c r="IQ94" s="149"/>
      <c r="IR94" s="149"/>
      <c r="IS94" s="149"/>
      <c r="IT94" s="149"/>
      <c r="IU94" s="149"/>
      <c r="IV94" s="149"/>
      <c r="IW94" s="149"/>
    </row>
    <row r="95" spans="1:257" x14ac:dyDescent="0.25">
      <c r="B95" s="148"/>
      <c r="C95" s="149"/>
      <c r="D95" s="150"/>
      <c r="E95" s="151"/>
      <c r="F95" s="149"/>
      <c r="G95" s="152"/>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49"/>
      <c r="BR95" s="149"/>
      <c r="BS95" s="149"/>
      <c r="BT95" s="149"/>
      <c r="BU95" s="149"/>
      <c r="BV95" s="149"/>
      <c r="BW95" s="149"/>
      <c r="BX95" s="149"/>
      <c r="BY95" s="149"/>
      <c r="BZ95" s="149"/>
      <c r="CA95" s="149"/>
      <c r="CB95" s="149"/>
      <c r="CC95" s="149"/>
      <c r="CD95" s="149"/>
      <c r="CE95" s="149"/>
      <c r="CF95" s="149"/>
      <c r="CG95" s="149"/>
      <c r="CH95" s="149"/>
      <c r="CI95" s="149"/>
      <c r="CJ95" s="149"/>
      <c r="CK95" s="149"/>
      <c r="CL95" s="149"/>
      <c r="CM95" s="149"/>
      <c r="CN95" s="149"/>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49"/>
      <c r="FT95" s="149"/>
      <c r="FU95" s="149"/>
      <c r="FV95" s="149"/>
      <c r="FW95" s="149"/>
      <c r="FX95" s="149"/>
      <c r="FY95" s="149"/>
      <c r="FZ95" s="149"/>
      <c r="GA95" s="149"/>
      <c r="GB95" s="149"/>
      <c r="GC95" s="149"/>
      <c r="GD95" s="149"/>
      <c r="GE95" s="149"/>
      <c r="GF95" s="149"/>
      <c r="GG95" s="149"/>
      <c r="GH95" s="149"/>
      <c r="GI95" s="149"/>
      <c r="GJ95" s="149"/>
      <c r="GK95" s="149"/>
      <c r="GL95" s="149"/>
      <c r="GM95" s="149"/>
      <c r="GN95" s="149"/>
      <c r="GO95" s="149"/>
      <c r="GP95" s="149"/>
      <c r="GQ95" s="149"/>
      <c r="GR95" s="149"/>
      <c r="GS95" s="149"/>
      <c r="GT95" s="149"/>
      <c r="GU95" s="149"/>
      <c r="GV95" s="149"/>
      <c r="GW95" s="149"/>
      <c r="GX95" s="149"/>
      <c r="GY95" s="149"/>
      <c r="GZ95" s="149"/>
      <c r="HA95" s="149"/>
      <c r="HB95" s="149"/>
      <c r="HC95" s="149"/>
      <c r="HD95" s="149"/>
      <c r="HE95" s="149"/>
      <c r="HF95" s="149"/>
      <c r="HG95" s="149"/>
      <c r="HH95" s="149"/>
      <c r="HI95" s="149"/>
      <c r="HJ95" s="149"/>
      <c r="HK95" s="149"/>
      <c r="HL95" s="149"/>
      <c r="HM95" s="149"/>
      <c r="HN95" s="149"/>
      <c r="HO95" s="149"/>
      <c r="HP95" s="149"/>
      <c r="HQ95" s="149"/>
      <c r="HR95" s="149"/>
      <c r="HS95" s="149"/>
      <c r="HT95" s="149"/>
      <c r="HU95" s="149"/>
      <c r="HV95" s="149"/>
      <c r="HW95" s="149"/>
      <c r="HX95" s="149"/>
      <c r="HY95" s="149"/>
      <c r="HZ95" s="149"/>
      <c r="IA95" s="149"/>
      <c r="IB95" s="149"/>
      <c r="IC95" s="149"/>
      <c r="ID95" s="149"/>
      <c r="IE95" s="149"/>
      <c r="IF95" s="149"/>
      <c r="IG95" s="149"/>
      <c r="IH95" s="149"/>
      <c r="II95" s="149"/>
      <c r="IJ95" s="149"/>
      <c r="IK95" s="149"/>
      <c r="IL95" s="149"/>
      <c r="IM95" s="149"/>
      <c r="IN95" s="149"/>
      <c r="IO95" s="149"/>
      <c r="IP95" s="149"/>
      <c r="IQ95" s="149"/>
      <c r="IR95" s="149"/>
      <c r="IS95" s="149"/>
      <c r="IT95" s="149"/>
      <c r="IU95" s="149"/>
      <c r="IV95" s="149"/>
      <c r="IW95" s="149"/>
    </row>
    <row r="96" spans="1:257" x14ac:dyDescent="0.25">
      <c r="B96" s="148"/>
      <c r="C96" s="149"/>
      <c r="D96" s="150"/>
      <c r="E96" s="151"/>
      <c r="F96" s="149"/>
      <c r="G96" s="152"/>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c r="BX96" s="149"/>
      <c r="BY96" s="149"/>
      <c r="BZ96" s="149"/>
      <c r="CA96" s="149"/>
      <c r="CB96" s="149"/>
      <c r="CC96" s="149"/>
      <c r="CD96" s="149"/>
      <c r="CE96" s="149"/>
      <c r="CF96" s="149"/>
      <c r="CG96" s="149"/>
      <c r="CH96" s="149"/>
      <c r="CI96" s="149"/>
      <c r="CJ96" s="149"/>
      <c r="CK96" s="149"/>
      <c r="CL96" s="149"/>
      <c r="CM96" s="149"/>
      <c r="CN96" s="149"/>
      <c r="CO96" s="149"/>
      <c r="CP96" s="149"/>
      <c r="CQ96" s="149"/>
      <c r="CR96" s="149"/>
      <c r="CS96" s="149"/>
      <c r="CT96" s="149"/>
      <c r="CU96" s="149"/>
      <c r="CV96" s="149"/>
      <c r="CW96" s="149"/>
      <c r="CX96" s="149"/>
      <c r="CY96" s="149"/>
      <c r="CZ96" s="149"/>
      <c r="DA96" s="149"/>
      <c r="DB96" s="149"/>
      <c r="DC96" s="149"/>
      <c r="DD96" s="149"/>
      <c r="DE96" s="149"/>
      <c r="DF96" s="149"/>
      <c r="DG96" s="149"/>
      <c r="DH96" s="149"/>
      <c r="DI96" s="149"/>
      <c r="DJ96" s="149"/>
      <c r="DK96" s="149"/>
      <c r="DL96" s="149"/>
      <c r="DM96" s="149"/>
      <c r="DN96" s="149"/>
      <c r="DO96" s="149"/>
      <c r="DP96" s="149"/>
      <c r="DQ96" s="149"/>
      <c r="DR96" s="149"/>
      <c r="DS96" s="149"/>
      <c r="DT96" s="149"/>
      <c r="DU96" s="149"/>
      <c r="DV96" s="149"/>
      <c r="DW96" s="149"/>
      <c r="DX96" s="149"/>
      <c r="DY96" s="149"/>
      <c r="DZ96" s="149"/>
      <c r="EA96" s="149"/>
      <c r="EB96" s="149"/>
      <c r="EC96" s="149"/>
      <c r="ED96" s="149"/>
      <c r="EE96" s="149"/>
      <c r="EF96" s="149"/>
      <c r="EG96" s="149"/>
      <c r="EH96" s="149"/>
      <c r="EI96" s="149"/>
      <c r="EJ96" s="149"/>
      <c r="EK96" s="149"/>
      <c r="EL96" s="149"/>
      <c r="EM96" s="149"/>
      <c r="EN96" s="149"/>
      <c r="EO96" s="149"/>
      <c r="EP96" s="149"/>
      <c r="EQ96" s="149"/>
      <c r="ER96" s="149"/>
      <c r="ES96" s="149"/>
      <c r="ET96" s="149"/>
      <c r="EU96" s="149"/>
      <c r="EV96" s="149"/>
      <c r="EW96" s="149"/>
      <c r="EX96" s="149"/>
      <c r="EY96" s="149"/>
      <c r="EZ96" s="149"/>
      <c r="FA96" s="149"/>
      <c r="FB96" s="149"/>
      <c r="FC96" s="149"/>
      <c r="FD96" s="149"/>
      <c r="FE96" s="149"/>
      <c r="FF96" s="149"/>
      <c r="FG96" s="149"/>
      <c r="FH96" s="149"/>
      <c r="FI96" s="149"/>
      <c r="FJ96" s="149"/>
      <c r="FK96" s="149"/>
      <c r="FL96" s="149"/>
      <c r="FM96" s="149"/>
      <c r="FN96" s="149"/>
      <c r="FO96" s="149"/>
      <c r="FP96" s="149"/>
      <c r="FQ96" s="149"/>
      <c r="FR96" s="149"/>
      <c r="FS96" s="149"/>
      <c r="FT96" s="149"/>
      <c r="FU96" s="149"/>
      <c r="FV96" s="149"/>
      <c r="FW96" s="149"/>
      <c r="FX96" s="149"/>
      <c r="FY96" s="149"/>
      <c r="FZ96" s="149"/>
      <c r="GA96" s="149"/>
      <c r="GB96" s="149"/>
      <c r="GC96" s="149"/>
      <c r="GD96" s="149"/>
      <c r="GE96" s="149"/>
      <c r="GF96" s="149"/>
      <c r="GG96" s="149"/>
      <c r="GH96" s="149"/>
      <c r="GI96" s="149"/>
      <c r="GJ96" s="149"/>
      <c r="GK96" s="149"/>
      <c r="GL96" s="149"/>
      <c r="GM96" s="149"/>
      <c r="GN96" s="149"/>
      <c r="GO96" s="149"/>
      <c r="GP96" s="149"/>
      <c r="GQ96" s="149"/>
      <c r="GR96" s="149"/>
      <c r="GS96" s="149"/>
      <c r="GT96" s="149"/>
      <c r="GU96" s="149"/>
      <c r="GV96" s="149"/>
      <c r="GW96" s="149"/>
      <c r="GX96" s="149"/>
      <c r="GY96" s="149"/>
      <c r="GZ96" s="149"/>
      <c r="HA96" s="149"/>
      <c r="HB96" s="149"/>
      <c r="HC96" s="149"/>
      <c r="HD96" s="149"/>
      <c r="HE96" s="149"/>
      <c r="HF96" s="149"/>
      <c r="HG96" s="149"/>
      <c r="HH96" s="149"/>
      <c r="HI96" s="149"/>
      <c r="HJ96" s="149"/>
      <c r="HK96" s="149"/>
      <c r="HL96" s="149"/>
      <c r="HM96" s="149"/>
      <c r="HN96" s="149"/>
      <c r="HO96" s="149"/>
      <c r="HP96" s="149"/>
      <c r="HQ96" s="149"/>
      <c r="HR96" s="149"/>
      <c r="HS96" s="149"/>
      <c r="HT96" s="149"/>
      <c r="HU96" s="149"/>
      <c r="HV96" s="149"/>
      <c r="HW96" s="149"/>
      <c r="HX96" s="149"/>
      <c r="HY96" s="149"/>
      <c r="HZ96" s="149"/>
      <c r="IA96" s="149"/>
      <c r="IB96" s="149"/>
      <c r="IC96" s="149"/>
      <c r="ID96" s="149"/>
      <c r="IE96" s="149"/>
      <c r="IF96" s="149"/>
      <c r="IG96" s="149"/>
      <c r="IH96" s="149"/>
      <c r="II96" s="149"/>
      <c r="IJ96" s="149"/>
      <c r="IK96" s="149"/>
      <c r="IL96" s="149"/>
      <c r="IM96" s="149"/>
      <c r="IN96" s="149"/>
      <c r="IO96" s="149"/>
      <c r="IP96" s="149"/>
      <c r="IQ96" s="149"/>
      <c r="IR96" s="149"/>
      <c r="IS96" s="149"/>
      <c r="IT96" s="149"/>
      <c r="IU96" s="149"/>
      <c r="IV96" s="149"/>
      <c r="IW96" s="149"/>
    </row>
    <row r="97" spans="2:257" x14ac:dyDescent="0.25">
      <c r="B97" s="148"/>
      <c r="C97" s="149"/>
      <c r="D97" s="150"/>
      <c r="E97" s="151"/>
      <c r="F97" s="149"/>
      <c r="G97" s="152"/>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c r="FH97" s="149"/>
      <c r="FI97" s="149"/>
      <c r="FJ97" s="149"/>
      <c r="FK97" s="149"/>
      <c r="FL97" s="149"/>
      <c r="FM97" s="149"/>
      <c r="FN97" s="149"/>
      <c r="FO97" s="149"/>
      <c r="FP97" s="149"/>
      <c r="FQ97" s="149"/>
      <c r="FR97" s="149"/>
      <c r="FS97" s="149"/>
      <c r="FT97" s="149"/>
      <c r="FU97" s="149"/>
      <c r="FV97" s="149"/>
      <c r="FW97" s="149"/>
      <c r="FX97" s="149"/>
      <c r="FY97" s="149"/>
      <c r="FZ97" s="149"/>
      <c r="GA97" s="149"/>
      <c r="GB97" s="149"/>
      <c r="GC97" s="149"/>
      <c r="GD97" s="149"/>
      <c r="GE97" s="149"/>
      <c r="GF97" s="149"/>
      <c r="GG97" s="149"/>
      <c r="GH97" s="149"/>
      <c r="GI97" s="149"/>
      <c r="GJ97" s="149"/>
      <c r="GK97" s="149"/>
      <c r="GL97" s="149"/>
      <c r="GM97" s="149"/>
      <c r="GN97" s="149"/>
      <c r="GO97" s="149"/>
      <c r="GP97" s="149"/>
      <c r="GQ97" s="149"/>
      <c r="GR97" s="149"/>
      <c r="GS97" s="149"/>
      <c r="GT97" s="149"/>
      <c r="GU97" s="149"/>
      <c r="GV97" s="149"/>
      <c r="GW97" s="149"/>
      <c r="GX97" s="149"/>
      <c r="GY97" s="149"/>
      <c r="GZ97" s="149"/>
      <c r="HA97" s="149"/>
      <c r="HB97" s="149"/>
      <c r="HC97" s="149"/>
      <c r="HD97" s="149"/>
      <c r="HE97" s="149"/>
      <c r="HF97" s="149"/>
      <c r="HG97" s="149"/>
      <c r="HH97" s="149"/>
      <c r="HI97" s="149"/>
      <c r="HJ97" s="149"/>
      <c r="HK97" s="149"/>
      <c r="HL97" s="149"/>
      <c r="HM97" s="149"/>
      <c r="HN97" s="149"/>
      <c r="HO97" s="149"/>
      <c r="HP97" s="149"/>
      <c r="HQ97" s="149"/>
      <c r="HR97" s="149"/>
      <c r="HS97" s="149"/>
      <c r="HT97" s="149"/>
      <c r="HU97" s="149"/>
      <c r="HV97" s="149"/>
      <c r="HW97" s="149"/>
      <c r="HX97" s="149"/>
      <c r="HY97" s="149"/>
      <c r="HZ97" s="149"/>
      <c r="IA97" s="149"/>
      <c r="IB97" s="149"/>
      <c r="IC97" s="149"/>
      <c r="ID97" s="149"/>
      <c r="IE97" s="149"/>
      <c r="IF97" s="149"/>
      <c r="IG97" s="149"/>
      <c r="IH97" s="149"/>
      <c r="II97" s="149"/>
      <c r="IJ97" s="149"/>
      <c r="IK97" s="149"/>
      <c r="IL97" s="149"/>
      <c r="IM97" s="149"/>
      <c r="IN97" s="149"/>
      <c r="IO97" s="149"/>
      <c r="IP97" s="149"/>
      <c r="IQ97" s="149"/>
      <c r="IR97" s="149"/>
      <c r="IS97" s="149"/>
      <c r="IT97" s="149"/>
      <c r="IU97" s="149"/>
      <c r="IV97" s="149"/>
      <c r="IW97" s="149"/>
    </row>
    <row r="98" spans="2:257" x14ac:dyDescent="0.25">
      <c r="B98" s="148"/>
      <c r="C98" s="149"/>
      <c r="D98" s="150"/>
      <c r="E98" s="151"/>
      <c r="F98" s="149"/>
      <c r="G98" s="152"/>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49"/>
      <c r="CC98" s="149"/>
      <c r="CD98" s="149"/>
      <c r="CE98" s="149"/>
      <c r="CF98" s="149"/>
      <c r="CG98" s="149"/>
      <c r="CH98" s="149"/>
      <c r="CI98" s="149"/>
      <c r="CJ98" s="149"/>
      <c r="CK98" s="149"/>
      <c r="CL98" s="149"/>
      <c r="CM98" s="149"/>
      <c r="CN98" s="149"/>
      <c r="CO98" s="149"/>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9"/>
      <c r="EU98" s="149"/>
      <c r="EV98" s="149"/>
      <c r="EW98" s="149"/>
      <c r="EX98" s="149"/>
      <c r="EY98" s="149"/>
      <c r="EZ98" s="149"/>
      <c r="FA98" s="149"/>
      <c r="FB98" s="149"/>
      <c r="FC98" s="149"/>
      <c r="FD98" s="149"/>
      <c r="FE98" s="149"/>
      <c r="FF98" s="149"/>
      <c r="FG98" s="149"/>
      <c r="FH98" s="149"/>
      <c r="FI98" s="149"/>
      <c r="FJ98" s="149"/>
      <c r="FK98" s="149"/>
      <c r="FL98" s="149"/>
      <c r="FM98" s="149"/>
      <c r="FN98" s="149"/>
      <c r="FO98" s="149"/>
      <c r="FP98" s="149"/>
      <c r="FQ98" s="149"/>
      <c r="FR98" s="149"/>
      <c r="FS98" s="149"/>
      <c r="FT98" s="149"/>
      <c r="FU98" s="149"/>
      <c r="FV98" s="149"/>
      <c r="FW98" s="149"/>
      <c r="FX98" s="149"/>
      <c r="FY98" s="149"/>
      <c r="FZ98" s="149"/>
      <c r="GA98" s="149"/>
      <c r="GB98" s="149"/>
      <c r="GC98" s="149"/>
      <c r="GD98" s="149"/>
      <c r="GE98" s="149"/>
      <c r="GF98" s="149"/>
      <c r="GG98" s="149"/>
      <c r="GH98" s="149"/>
      <c r="GI98" s="149"/>
      <c r="GJ98" s="149"/>
      <c r="GK98" s="149"/>
      <c r="GL98" s="149"/>
      <c r="GM98" s="149"/>
      <c r="GN98" s="149"/>
      <c r="GO98" s="149"/>
      <c r="GP98" s="149"/>
      <c r="GQ98" s="149"/>
      <c r="GR98" s="149"/>
      <c r="GS98" s="149"/>
      <c r="GT98" s="149"/>
      <c r="GU98" s="149"/>
      <c r="GV98" s="149"/>
      <c r="GW98" s="149"/>
      <c r="GX98" s="149"/>
      <c r="GY98" s="149"/>
      <c r="GZ98" s="149"/>
      <c r="HA98" s="149"/>
      <c r="HB98" s="149"/>
      <c r="HC98" s="149"/>
      <c r="HD98" s="149"/>
      <c r="HE98" s="149"/>
      <c r="HF98" s="149"/>
      <c r="HG98" s="149"/>
      <c r="HH98" s="149"/>
      <c r="HI98" s="149"/>
      <c r="HJ98" s="149"/>
      <c r="HK98" s="149"/>
      <c r="HL98" s="149"/>
      <c r="HM98" s="149"/>
      <c r="HN98" s="149"/>
      <c r="HO98" s="149"/>
      <c r="HP98" s="149"/>
      <c r="HQ98" s="149"/>
      <c r="HR98" s="149"/>
      <c r="HS98" s="149"/>
      <c r="HT98" s="149"/>
      <c r="HU98" s="149"/>
      <c r="HV98" s="149"/>
      <c r="HW98" s="149"/>
      <c r="HX98" s="149"/>
      <c r="HY98" s="149"/>
      <c r="HZ98" s="149"/>
      <c r="IA98" s="149"/>
      <c r="IB98" s="149"/>
      <c r="IC98" s="149"/>
      <c r="ID98" s="149"/>
      <c r="IE98" s="149"/>
      <c r="IF98" s="149"/>
      <c r="IG98" s="149"/>
      <c r="IH98" s="149"/>
      <c r="II98" s="149"/>
      <c r="IJ98" s="149"/>
      <c r="IK98" s="149"/>
      <c r="IL98" s="149"/>
      <c r="IM98" s="149"/>
      <c r="IN98" s="149"/>
      <c r="IO98" s="149"/>
      <c r="IP98" s="149"/>
      <c r="IQ98" s="149"/>
      <c r="IR98" s="149"/>
      <c r="IS98" s="149"/>
      <c r="IT98" s="149"/>
      <c r="IU98" s="149"/>
      <c r="IV98" s="149"/>
      <c r="IW98" s="149"/>
    </row>
    <row r="99" spans="2:257" x14ac:dyDescent="0.25">
      <c r="B99" s="148"/>
      <c r="C99" s="149"/>
      <c r="D99" s="150"/>
      <c r="E99" s="151"/>
      <c r="F99" s="149"/>
      <c r="G99" s="152"/>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49"/>
      <c r="CH99" s="149"/>
      <c r="CI99" s="149"/>
      <c r="CJ99" s="149"/>
      <c r="CK99" s="149"/>
      <c r="CL99" s="149"/>
      <c r="CM99" s="149"/>
      <c r="CN99" s="149"/>
      <c r="CO99" s="149"/>
      <c r="CP99" s="149"/>
      <c r="CQ99" s="149"/>
      <c r="CR99" s="149"/>
      <c r="CS99" s="149"/>
      <c r="CT99" s="149"/>
      <c r="CU99" s="149"/>
      <c r="CV99" s="149"/>
      <c r="CW99" s="149"/>
      <c r="CX99" s="149"/>
      <c r="CY99" s="149"/>
      <c r="CZ99" s="149"/>
      <c r="DA99" s="149"/>
      <c r="DB99" s="149"/>
      <c r="DC99" s="149"/>
      <c r="DD99" s="149"/>
      <c r="DE99" s="149"/>
      <c r="DF99" s="149"/>
      <c r="DG99" s="149"/>
      <c r="DH99" s="149"/>
      <c r="DI99" s="149"/>
      <c r="DJ99" s="149"/>
      <c r="DK99" s="149"/>
      <c r="DL99" s="149"/>
      <c r="DM99" s="149"/>
      <c r="DN99" s="149"/>
      <c r="DO99" s="149"/>
      <c r="DP99" s="149"/>
      <c r="DQ99" s="149"/>
      <c r="DR99" s="149"/>
      <c r="DS99" s="149"/>
      <c r="DT99" s="149"/>
      <c r="DU99" s="149"/>
      <c r="DV99" s="149"/>
      <c r="DW99" s="149"/>
      <c r="DX99" s="149"/>
      <c r="DY99" s="149"/>
      <c r="DZ99" s="149"/>
      <c r="EA99" s="149"/>
      <c r="EB99" s="149"/>
      <c r="EC99" s="149"/>
      <c r="ED99" s="149"/>
      <c r="EE99" s="149"/>
      <c r="EF99" s="149"/>
      <c r="EG99" s="149"/>
      <c r="EH99" s="149"/>
      <c r="EI99" s="149"/>
      <c r="EJ99" s="149"/>
      <c r="EK99" s="149"/>
      <c r="EL99" s="149"/>
      <c r="EM99" s="149"/>
      <c r="EN99" s="149"/>
      <c r="EO99" s="149"/>
      <c r="EP99" s="149"/>
      <c r="EQ99" s="149"/>
      <c r="ER99" s="149"/>
      <c r="ES99" s="149"/>
      <c r="ET99" s="149"/>
      <c r="EU99" s="149"/>
      <c r="EV99" s="149"/>
      <c r="EW99" s="149"/>
      <c r="EX99" s="149"/>
      <c r="EY99" s="149"/>
      <c r="EZ99" s="149"/>
      <c r="FA99" s="149"/>
      <c r="FB99" s="149"/>
      <c r="FC99" s="149"/>
      <c r="FD99" s="149"/>
      <c r="FE99" s="149"/>
      <c r="FF99" s="149"/>
      <c r="FG99" s="149"/>
      <c r="FH99" s="149"/>
      <c r="FI99" s="149"/>
      <c r="FJ99" s="149"/>
      <c r="FK99" s="149"/>
      <c r="FL99" s="149"/>
      <c r="FM99" s="149"/>
      <c r="FN99" s="149"/>
      <c r="FO99" s="149"/>
      <c r="FP99" s="149"/>
      <c r="FQ99" s="149"/>
      <c r="FR99" s="149"/>
      <c r="FS99" s="149"/>
      <c r="FT99" s="149"/>
      <c r="FU99" s="149"/>
      <c r="FV99" s="149"/>
      <c r="FW99" s="149"/>
      <c r="FX99" s="149"/>
      <c r="FY99" s="149"/>
      <c r="FZ99" s="149"/>
      <c r="GA99" s="149"/>
      <c r="GB99" s="149"/>
      <c r="GC99" s="149"/>
      <c r="GD99" s="149"/>
      <c r="GE99" s="149"/>
      <c r="GF99" s="149"/>
      <c r="GG99" s="149"/>
      <c r="GH99" s="149"/>
      <c r="GI99" s="149"/>
      <c r="GJ99" s="149"/>
      <c r="GK99" s="149"/>
      <c r="GL99" s="149"/>
      <c r="GM99" s="149"/>
      <c r="GN99" s="149"/>
      <c r="GO99" s="149"/>
      <c r="GP99" s="149"/>
      <c r="GQ99" s="149"/>
      <c r="GR99" s="149"/>
      <c r="GS99" s="149"/>
      <c r="GT99" s="149"/>
      <c r="GU99" s="149"/>
      <c r="GV99" s="149"/>
      <c r="GW99" s="149"/>
      <c r="GX99" s="149"/>
      <c r="GY99" s="149"/>
      <c r="GZ99" s="149"/>
      <c r="HA99" s="149"/>
      <c r="HB99" s="149"/>
      <c r="HC99" s="149"/>
      <c r="HD99" s="149"/>
      <c r="HE99" s="149"/>
      <c r="HF99" s="149"/>
      <c r="HG99" s="149"/>
      <c r="HH99" s="149"/>
      <c r="HI99" s="149"/>
      <c r="HJ99" s="149"/>
      <c r="HK99" s="149"/>
      <c r="HL99" s="149"/>
      <c r="HM99" s="149"/>
      <c r="HN99" s="149"/>
      <c r="HO99" s="149"/>
      <c r="HP99" s="149"/>
      <c r="HQ99" s="149"/>
      <c r="HR99" s="149"/>
      <c r="HS99" s="149"/>
      <c r="HT99" s="149"/>
      <c r="HU99" s="149"/>
      <c r="HV99" s="149"/>
      <c r="HW99" s="149"/>
      <c r="HX99" s="149"/>
      <c r="HY99" s="149"/>
      <c r="HZ99" s="149"/>
      <c r="IA99" s="149"/>
      <c r="IB99" s="149"/>
      <c r="IC99" s="149"/>
      <c r="ID99" s="149"/>
      <c r="IE99" s="149"/>
      <c r="IF99" s="149"/>
      <c r="IG99" s="149"/>
      <c r="IH99" s="149"/>
      <c r="II99" s="149"/>
      <c r="IJ99" s="149"/>
      <c r="IK99" s="149"/>
      <c r="IL99" s="149"/>
      <c r="IM99" s="149"/>
      <c r="IN99" s="149"/>
      <c r="IO99" s="149"/>
      <c r="IP99" s="149"/>
      <c r="IQ99" s="149"/>
      <c r="IR99" s="149"/>
      <c r="IS99" s="149"/>
      <c r="IT99" s="149"/>
      <c r="IU99" s="149"/>
      <c r="IV99" s="149"/>
      <c r="IW99" s="149"/>
    </row>
    <row r="100" spans="2:257" x14ac:dyDescent="0.25">
      <c r="B100" s="148"/>
      <c r="C100" s="149"/>
      <c r="D100" s="150"/>
      <c r="E100" s="151"/>
      <c r="F100" s="149"/>
      <c r="G100" s="152"/>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9"/>
      <c r="EU100" s="149"/>
      <c r="EV100" s="149"/>
      <c r="EW100" s="149"/>
      <c r="EX100" s="149"/>
      <c r="EY100" s="149"/>
      <c r="EZ100" s="149"/>
      <c r="FA100" s="149"/>
      <c r="FB100" s="149"/>
      <c r="FC100" s="149"/>
      <c r="FD100" s="149"/>
      <c r="FE100" s="149"/>
      <c r="FF100" s="149"/>
      <c r="FG100" s="149"/>
      <c r="FH100" s="149"/>
      <c r="FI100" s="149"/>
      <c r="FJ100" s="149"/>
      <c r="FK100" s="149"/>
      <c r="FL100" s="149"/>
      <c r="FM100" s="149"/>
      <c r="FN100" s="149"/>
      <c r="FO100" s="149"/>
      <c r="FP100" s="149"/>
      <c r="FQ100" s="149"/>
      <c r="FR100" s="149"/>
      <c r="FS100" s="149"/>
      <c r="FT100" s="149"/>
      <c r="FU100" s="149"/>
      <c r="FV100" s="149"/>
      <c r="FW100" s="149"/>
      <c r="FX100" s="149"/>
      <c r="FY100" s="149"/>
      <c r="FZ100" s="149"/>
      <c r="GA100" s="149"/>
      <c r="GB100" s="149"/>
      <c r="GC100" s="149"/>
      <c r="GD100" s="149"/>
      <c r="GE100" s="149"/>
      <c r="GF100" s="149"/>
      <c r="GG100" s="149"/>
      <c r="GH100" s="149"/>
      <c r="GI100" s="149"/>
      <c r="GJ100" s="149"/>
      <c r="GK100" s="149"/>
      <c r="GL100" s="149"/>
      <c r="GM100" s="149"/>
      <c r="GN100" s="149"/>
      <c r="GO100" s="149"/>
      <c r="GP100" s="149"/>
      <c r="GQ100" s="149"/>
      <c r="GR100" s="149"/>
      <c r="GS100" s="149"/>
      <c r="GT100" s="149"/>
      <c r="GU100" s="149"/>
      <c r="GV100" s="149"/>
      <c r="GW100" s="149"/>
      <c r="GX100" s="149"/>
      <c r="GY100" s="149"/>
      <c r="GZ100" s="149"/>
      <c r="HA100" s="149"/>
      <c r="HB100" s="149"/>
      <c r="HC100" s="149"/>
      <c r="HD100" s="149"/>
      <c r="HE100" s="149"/>
      <c r="HF100" s="149"/>
      <c r="HG100" s="149"/>
      <c r="HH100" s="149"/>
      <c r="HI100" s="149"/>
      <c r="HJ100" s="149"/>
      <c r="HK100" s="149"/>
      <c r="HL100" s="149"/>
      <c r="HM100" s="149"/>
      <c r="HN100" s="149"/>
      <c r="HO100" s="149"/>
      <c r="HP100" s="149"/>
      <c r="HQ100" s="149"/>
      <c r="HR100" s="149"/>
      <c r="HS100" s="149"/>
      <c r="HT100" s="149"/>
      <c r="HU100" s="149"/>
      <c r="HV100" s="149"/>
      <c r="HW100" s="149"/>
      <c r="HX100" s="149"/>
      <c r="HY100" s="149"/>
      <c r="HZ100" s="149"/>
      <c r="IA100" s="149"/>
      <c r="IB100" s="149"/>
      <c r="IC100" s="149"/>
      <c r="ID100" s="149"/>
      <c r="IE100" s="149"/>
      <c r="IF100" s="149"/>
      <c r="IG100" s="149"/>
      <c r="IH100" s="149"/>
      <c r="II100" s="149"/>
      <c r="IJ100" s="149"/>
      <c r="IK100" s="149"/>
      <c r="IL100" s="149"/>
      <c r="IM100" s="149"/>
      <c r="IN100" s="149"/>
      <c r="IO100" s="149"/>
      <c r="IP100" s="149"/>
      <c r="IQ100" s="149"/>
      <c r="IR100" s="149"/>
      <c r="IS100" s="149"/>
      <c r="IT100" s="149"/>
      <c r="IU100" s="149"/>
      <c r="IV100" s="149"/>
      <c r="IW100" s="149"/>
    </row>
    <row r="101" spans="2:257" x14ac:dyDescent="0.25">
      <c r="B101" s="148"/>
      <c r="C101" s="149"/>
      <c r="D101" s="150"/>
      <c r="E101" s="151"/>
      <c r="F101" s="149"/>
      <c r="G101" s="152"/>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49"/>
      <c r="BR101" s="149"/>
      <c r="BS101" s="149"/>
      <c r="BT101" s="149"/>
      <c r="BU101" s="149"/>
      <c r="BV101" s="149"/>
      <c r="BW101" s="149"/>
      <c r="BX101" s="149"/>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c r="EU101" s="149"/>
      <c r="EV101" s="149"/>
      <c r="EW101" s="149"/>
      <c r="EX101" s="149"/>
      <c r="EY101" s="149"/>
      <c r="EZ101" s="149"/>
      <c r="FA101" s="149"/>
      <c r="FB101" s="149"/>
      <c r="FC101" s="149"/>
      <c r="FD101" s="149"/>
      <c r="FE101" s="149"/>
      <c r="FF101" s="149"/>
      <c r="FG101" s="149"/>
      <c r="FH101" s="149"/>
      <c r="FI101" s="149"/>
      <c r="FJ101" s="149"/>
      <c r="FK101" s="149"/>
      <c r="FL101" s="149"/>
      <c r="FM101" s="149"/>
      <c r="FN101" s="149"/>
      <c r="FO101" s="149"/>
      <c r="FP101" s="149"/>
      <c r="FQ101" s="149"/>
      <c r="FR101" s="149"/>
      <c r="FS101" s="149"/>
      <c r="FT101" s="149"/>
      <c r="FU101" s="149"/>
      <c r="FV101" s="149"/>
      <c r="FW101" s="149"/>
      <c r="FX101" s="149"/>
      <c r="FY101" s="149"/>
      <c r="FZ101" s="149"/>
      <c r="GA101" s="149"/>
      <c r="GB101" s="149"/>
      <c r="GC101" s="149"/>
      <c r="GD101" s="149"/>
      <c r="GE101" s="149"/>
      <c r="GF101" s="149"/>
      <c r="GG101" s="149"/>
      <c r="GH101" s="149"/>
      <c r="GI101" s="149"/>
      <c r="GJ101" s="149"/>
      <c r="GK101" s="149"/>
      <c r="GL101" s="149"/>
      <c r="GM101" s="149"/>
      <c r="GN101" s="149"/>
      <c r="GO101" s="149"/>
      <c r="GP101" s="149"/>
      <c r="GQ101" s="149"/>
      <c r="GR101" s="149"/>
      <c r="GS101" s="149"/>
      <c r="GT101" s="149"/>
      <c r="GU101" s="149"/>
      <c r="GV101" s="149"/>
      <c r="GW101" s="149"/>
      <c r="GX101" s="149"/>
      <c r="GY101" s="149"/>
      <c r="GZ101" s="149"/>
      <c r="HA101" s="149"/>
      <c r="HB101" s="149"/>
      <c r="HC101" s="149"/>
      <c r="HD101" s="149"/>
      <c r="HE101" s="149"/>
      <c r="HF101" s="149"/>
      <c r="HG101" s="149"/>
      <c r="HH101" s="149"/>
      <c r="HI101" s="149"/>
      <c r="HJ101" s="149"/>
      <c r="HK101" s="149"/>
      <c r="HL101" s="149"/>
      <c r="HM101" s="149"/>
      <c r="HN101" s="149"/>
      <c r="HO101" s="149"/>
      <c r="HP101" s="149"/>
      <c r="HQ101" s="149"/>
      <c r="HR101" s="149"/>
      <c r="HS101" s="149"/>
      <c r="HT101" s="149"/>
      <c r="HU101" s="149"/>
      <c r="HV101" s="149"/>
      <c r="HW101" s="149"/>
      <c r="HX101" s="149"/>
      <c r="HY101" s="149"/>
      <c r="HZ101" s="149"/>
      <c r="IA101" s="149"/>
      <c r="IB101" s="149"/>
      <c r="IC101" s="149"/>
      <c r="ID101" s="149"/>
      <c r="IE101" s="149"/>
      <c r="IF101" s="149"/>
      <c r="IG101" s="149"/>
      <c r="IH101" s="149"/>
      <c r="II101" s="149"/>
      <c r="IJ101" s="149"/>
      <c r="IK101" s="149"/>
      <c r="IL101" s="149"/>
      <c r="IM101" s="149"/>
      <c r="IN101" s="149"/>
      <c r="IO101" s="149"/>
      <c r="IP101" s="149"/>
      <c r="IQ101" s="149"/>
      <c r="IR101" s="149"/>
      <c r="IS101" s="149"/>
      <c r="IT101" s="149"/>
      <c r="IU101" s="149"/>
      <c r="IV101" s="149"/>
      <c r="IW101" s="149"/>
    </row>
    <row r="102" spans="2:257" x14ac:dyDescent="0.25">
      <c r="B102" s="148"/>
      <c r="C102" s="149"/>
      <c r="D102" s="150"/>
      <c r="E102" s="151"/>
      <c r="F102" s="149"/>
      <c r="G102" s="152"/>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49"/>
      <c r="BR102" s="149"/>
      <c r="BS102" s="149"/>
      <c r="BT102" s="149"/>
      <c r="BU102" s="149"/>
      <c r="BV102" s="149"/>
      <c r="BW102" s="149"/>
      <c r="BX102" s="149"/>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49"/>
      <c r="CT102" s="149"/>
      <c r="CU102" s="149"/>
      <c r="CV102" s="149"/>
      <c r="CW102" s="149"/>
      <c r="CX102" s="149"/>
      <c r="CY102" s="149"/>
      <c r="CZ102" s="149"/>
      <c r="DA102" s="149"/>
      <c r="DB102" s="149"/>
      <c r="DC102" s="149"/>
      <c r="DD102" s="149"/>
      <c r="DE102" s="149"/>
      <c r="DF102" s="149"/>
      <c r="DG102" s="149"/>
      <c r="DH102" s="149"/>
      <c r="DI102" s="149"/>
      <c r="DJ102" s="149"/>
      <c r="DK102" s="149"/>
      <c r="DL102" s="149"/>
      <c r="DM102" s="149"/>
      <c r="DN102" s="149"/>
      <c r="DO102" s="149"/>
      <c r="DP102" s="149"/>
      <c r="DQ102" s="149"/>
      <c r="DR102" s="149"/>
      <c r="DS102" s="149"/>
      <c r="DT102" s="149"/>
      <c r="DU102" s="149"/>
      <c r="DV102" s="149"/>
      <c r="DW102" s="149"/>
      <c r="DX102" s="149"/>
      <c r="DY102" s="149"/>
      <c r="DZ102" s="149"/>
      <c r="EA102" s="149"/>
      <c r="EB102" s="149"/>
      <c r="EC102" s="149"/>
      <c r="ED102" s="149"/>
      <c r="EE102" s="149"/>
      <c r="EF102" s="149"/>
      <c r="EG102" s="149"/>
      <c r="EH102" s="149"/>
      <c r="EI102" s="149"/>
      <c r="EJ102" s="149"/>
      <c r="EK102" s="149"/>
      <c r="EL102" s="149"/>
      <c r="EM102" s="149"/>
      <c r="EN102" s="149"/>
      <c r="EO102" s="149"/>
      <c r="EP102" s="149"/>
      <c r="EQ102" s="149"/>
      <c r="ER102" s="149"/>
      <c r="ES102" s="149"/>
      <c r="ET102" s="149"/>
      <c r="EU102" s="149"/>
      <c r="EV102" s="149"/>
      <c r="EW102" s="149"/>
      <c r="EX102" s="149"/>
      <c r="EY102" s="149"/>
      <c r="EZ102" s="149"/>
      <c r="FA102" s="149"/>
      <c r="FB102" s="149"/>
      <c r="FC102" s="149"/>
      <c r="FD102" s="149"/>
      <c r="FE102" s="149"/>
      <c r="FF102" s="149"/>
      <c r="FG102" s="149"/>
      <c r="FH102" s="149"/>
      <c r="FI102" s="149"/>
      <c r="FJ102" s="149"/>
      <c r="FK102" s="149"/>
      <c r="FL102" s="149"/>
      <c r="FM102" s="149"/>
      <c r="FN102" s="149"/>
      <c r="FO102" s="149"/>
      <c r="FP102" s="149"/>
      <c r="FQ102" s="149"/>
      <c r="FR102" s="149"/>
      <c r="FS102" s="149"/>
      <c r="FT102" s="149"/>
      <c r="FU102" s="149"/>
      <c r="FV102" s="149"/>
      <c r="FW102" s="149"/>
      <c r="FX102" s="149"/>
      <c r="FY102" s="149"/>
      <c r="FZ102" s="149"/>
      <c r="GA102" s="149"/>
      <c r="GB102" s="149"/>
      <c r="GC102" s="149"/>
      <c r="GD102" s="149"/>
      <c r="GE102" s="149"/>
      <c r="GF102" s="149"/>
      <c r="GG102" s="149"/>
      <c r="GH102" s="149"/>
      <c r="GI102" s="149"/>
      <c r="GJ102" s="149"/>
      <c r="GK102" s="149"/>
      <c r="GL102" s="149"/>
      <c r="GM102" s="149"/>
      <c r="GN102" s="149"/>
      <c r="GO102" s="149"/>
      <c r="GP102" s="149"/>
      <c r="GQ102" s="149"/>
      <c r="GR102" s="149"/>
      <c r="GS102" s="149"/>
      <c r="GT102" s="149"/>
      <c r="GU102" s="149"/>
      <c r="GV102" s="149"/>
      <c r="GW102" s="149"/>
      <c r="GX102" s="149"/>
      <c r="GY102" s="149"/>
      <c r="GZ102" s="149"/>
      <c r="HA102" s="149"/>
      <c r="HB102" s="149"/>
      <c r="HC102" s="149"/>
      <c r="HD102" s="149"/>
      <c r="HE102" s="149"/>
      <c r="HF102" s="149"/>
      <c r="HG102" s="149"/>
      <c r="HH102" s="149"/>
      <c r="HI102" s="149"/>
      <c r="HJ102" s="149"/>
      <c r="HK102" s="149"/>
      <c r="HL102" s="149"/>
      <c r="HM102" s="149"/>
      <c r="HN102" s="149"/>
      <c r="HO102" s="149"/>
      <c r="HP102" s="149"/>
      <c r="HQ102" s="149"/>
      <c r="HR102" s="149"/>
      <c r="HS102" s="149"/>
      <c r="HT102" s="149"/>
      <c r="HU102" s="149"/>
      <c r="HV102" s="149"/>
      <c r="HW102" s="149"/>
      <c r="HX102" s="149"/>
      <c r="HY102" s="149"/>
      <c r="HZ102" s="149"/>
      <c r="IA102" s="149"/>
      <c r="IB102" s="149"/>
      <c r="IC102" s="149"/>
      <c r="ID102" s="149"/>
      <c r="IE102" s="149"/>
      <c r="IF102" s="149"/>
      <c r="IG102" s="149"/>
      <c r="IH102" s="149"/>
      <c r="II102" s="149"/>
      <c r="IJ102" s="149"/>
      <c r="IK102" s="149"/>
      <c r="IL102" s="149"/>
      <c r="IM102" s="149"/>
      <c r="IN102" s="149"/>
      <c r="IO102" s="149"/>
      <c r="IP102" s="149"/>
      <c r="IQ102" s="149"/>
      <c r="IR102" s="149"/>
      <c r="IS102" s="149"/>
      <c r="IT102" s="149"/>
      <c r="IU102" s="149"/>
      <c r="IV102" s="149"/>
      <c r="IW102" s="149"/>
    </row>
    <row r="103" spans="2:257" x14ac:dyDescent="0.25">
      <c r="B103" s="148"/>
      <c r="C103" s="149"/>
      <c r="D103" s="150"/>
      <c r="E103" s="151"/>
      <c r="F103" s="149"/>
      <c r="G103" s="152"/>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49"/>
      <c r="BR103" s="149"/>
      <c r="BS103" s="149"/>
      <c r="BT103" s="149"/>
      <c r="BU103" s="149"/>
      <c r="BV103" s="149"/>
      <c r="BW103" s="149"/>
      <c r="BX103" s="149"/>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49"/>
      <c r="CT103" s="149"/>
      <c r="CU103" s="149"/>
      <c r="CV103" s="149"/>
      <c r="CW103" s="149"/>
      <c r="CX103" s="149"/>
      <c r="CY103" s="149"/>
      <c r="CZ103" s="149"/>
      <c r="DA103" s="149"/>
      <c r="DB103" s="149"/>
      <c r="DC103" s="149"/>
      <c r="DD103" s="149"/>
      <c r="DE103" s="149"/>
      <c r="DF103" s="149"/>
      <c r="DG103" s="149"/>
      <c r="DH103" s="149"/>
      <c r="DI103" s="149"/>
      <c r="DJ103" s="149"/>
      <c r="DK103" s="149"/>
      <c r="DL103" s="149"/>
      <c r="DM103" s="149"/>
      <c r="DN103" s="149"/>
      <c r="DO103" s="149"/>
      <c r="DP103" s="149"/>
      <c r="DQ103" s="149"/>
      <c r="DR103" s="149"/>
      <c r="DS103" s="149"/>
      <c r="DT103" s="149"/>
      <c r="DU103" s="149"/>
      <c r="DV103" s="149"/>
      <c r="DW103" s="149"/>
      <c r="DX103" s="149"/>
      <c r="DY103" s="149"/>
      <c r="DZ103" s="149"/>
      <c r="EA103" s="149"/>
      <c r="EB103" s="149"/>
      <c r="EC103" s="149"/>
      <c r="ED103" s="149"/>
      <c r="EE103" s="149"/>
      <c r="EF103" s="149"/>
      <c r="EG103" s="149"/>
      <c r="EH103" s="149"/>
      <c r="EI103" s="149"/>
      <c r="EJ103" s="149"/>
      <c r="EK103" s="149"/>
      <c r="EL103" s="149"/>
      <c r="EM103" s="149"/>
      <c r="EN103" s="149"/>
      <c r="EO103" s="149"/>
      <c r="EP103" s="149"/>
      <c r="EQ103" s="149"/>
      <c r="ER103" s="149"/>
      <c r="ES103" s="149"/>
      <c r="ET103" s="149"/>
      <c r="EU103" s="149"/>
      <c r="EV103" s="149"/>
      <c r="EW103" s="149"/>
      <c r="EX103" s="149"/>
      <c r="EY103" s="149"/>
      <c r="EZ103" s="149"/>
      <c r="FA103" s="149"/>
      <c r="FB103" s="149"/>
      <c r="FC103" s="149"/>
      <c r="FD103" s="149"/>
      <c r="FE103" s="149"/>
      <c r="FF103" s="149"/>
      <c r="FG103" s="149"/>
      <c r="FH103" s="149"/>
      <c r="FI103" s="149"/>
      <c r="FJ103" s="149"/>
      <c r="FK103" s="149"/>
      <c r="FL103" s="149"/>
      <c r="FM103" s="149"/>
      <c r="FN103" s="149"/>
      <c r="FO103" s="149"/>
      <c r="FP103" s="149"/>
      <c r="FQ103" s="149"/>
      <c r="FR103" s="149"/>
      <c r="FS103" s="149"/>
      <c r="FT103" s="149"/>
      <c r="FU103" s="149"/>
      <c r="FV103" s="149"/>
      <c r="FW103" s="149"/>
      <c r="FX103" s="149"/>
      <c r="FY103" s="149"/>
      <c r="FZ103" s="149"/>
      <c r="GA103" s="149"/>
      <c r="GB103" s="149"/>
      <c r="GC103" s="149"/>
      <c r="GD103" s="149"/>
      <c r="GE103" s="149"/>
      <c r="GF103" s="149"/>
      <c r="GG103" s="149"/>
      <c r="GH103" s="149"/>
      <c r="GI103" s="149"/>
      <c r="GJ103" s="149"/>
      <c r="GK103" s="149"/>
      <c r="GL103" s="149"/>
      <c r="GM103" s="149"/>
      <c r="GN103" s="149"/>
      <c r="GO103" s="149"/>
      <c r="GP103" s="149"/>
      <c r="GQ103" s="149"/>
      <c r="GR103" s="149"/>
      <c r="GS103" s="149"/>
      <c r="GT103" s="149"/>
      <c r="GU103" s="149"/>
      <c r="GV103" s="149"/>
      <c r="GW103" s="149"/>
      <c r="GX103" s="149"/>
      <c r="GY103" s="149"/>
      <c r="GZ103" s="149"/>
      <c r="HA103" s="149"/>
      <c r="HB103" s="149"/>
      <c r="HC103" s="149"/>
      <c r="HD103" s="149"/>
      <c r="HE103" s="149"/>
      <c r="HF103" s="149"/>
      <c r="HG103" s="149"/>
      <c r="HH103" s="149"/>
      <c r="HI103" s="149"/>
      <c r="HJ103" s="149"/>
      <c r="HK103" s="149"/>
      <c r="HL103" s="149"/>
      <c r="HM103" s="149"/>
      <c r="HN103" s="149"/>
      <c r="HO103" s="149"/>
      <c r="HP103" s="149"/>
      <c r="HQ103" s="149"/>
      <c r="HR103" s="149"/>
      <c r="HS103" s="149"/>
      <c r="HT103" s="149"/>
      <c r="HU103" s="149"/>
      <c r="HV103" s="149"/>
      <c r="HW103" s="149"/>
      <c r="HX103" s="149"/>
      <c r="HY103" s="149"/>
      <c r="HZ103" s="149"/>
      <c r="IA103" s="149"/>
      <c r="IB103" s="149"/>
      <c r="IC103" s="149"/>
      <c r="ID103" s="149"/>
      <c r="IE103" s="149"/>
      <c r="IF103" s="149"/>
      <c r="IG103" s="149"/>
      <c r="IH103" s="149"/>
      <c r="II103" s="149"/>
      <c r="IJ103" s="149"/>
      <c r="IK103" s="149"/>
      <c r="IL103" s="149"/>
      <c r="IM103" s="149"/>
      <c r="IN103" s="149"/>
      <c r="IO103" s="149"/>
      <c r="IP103" s="149"/>
      <c r="IQ103" s="149"/>
      <c r="IR103" s="149"/>
      <c r="IS103" s="149"/>
      <c r="IT103" s="149"/>
      <c r="IU103" s="149"/>
      <c r="IV103" s="149"/>
      <c r="IW103" s="149"/>
    </row>
    <row r="104" spans="2:257" x14ac:dyDescent="0.25">
      <c r="B104" s="148"/>
      <c r="C104" s="149"/>
      <c r="D104" s="150"/>
      <c r="E104" s="151"/>
      <c r="F104" s="149"/>
      <c r="G104" s="152"/>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149"/>
      <c r="BQ104" s="149"/>
      <c r="BR104" s="149"/>
      <c r="BS104" s="149"/>
      <c r="BT104" s="149"/>
      <c r="BU104" s="149"/>
      <c r="BV104" s="149"/>
      <c r="BW104" s="149"/>
      <c r="BX104" s="149"/>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149"/>
      <c r="CT104" s="149"/>
      <c r="CU104" s="149"/>
      <c r="CV104" s="149"/>
      <c r="CW104" s="149"/>
      <c r="CX104" s="149"/>
      <c r="CY104" s="149"/>
      <c r="CZ104" s="149"/>
      <c r="DA104" s="149"/>
      <c r="DB104" s="149"/>
      <c r="DC104" s="149"/>
      <c r="DD104" s="149"/>
      <c r="DE104" s="149"/>
      <c r="DF104" s="149"/>
      <c r="DG104" s="149"/>
      <c r="DH104" s="149"/>
      <c r="DI104" s="149"/>
      <c r="DJ104" s="149"/>
      <c r="DK104" s="149"/>
      <c r="DL104" s="149"/>
      <c r="DM104" s="149"/>
      <c r="DN104" s="149"/>
      <c r="DO104" s="149"/>
      <c r="DP104" s="149"/>
      <c r="DQ104" s="149"/>
      <c r="DR104" s="149"/>
      <c r="DS104" s="149"/>
      <c r="DT104" s="149"/>
      <c r="DU104" s="149"/>
      <c r="DV104" s="149"/>
      <c r="DW104" s="149"/>
      <c r="DX104" s="149"/>
      <c r="DY104" s="149"/>
      <c r="DZ104" s="149"/>
      <c r="EA104" s="149"/>
      <c r="EB104" s="149"/>
      <c r="EC104" s="149"/>
      <c r="ED104" s="149"/>
      <c r="EE104" s="149"/>
      <c r="EF104" s="149"/>
      <c r="EG104" s="149"/>
      <c r="EH104" s="149"/>
      <c r="EI104" s="149"/>
      <c r="EJ104" s="149"/>
      <c r="EK104" s="149"/>
      <c r="EL104" s="149"/>
      <c r="EM104" s="149"/>
      <c r="EN104" s="149"/>
      <c r="EO104" s="149"/>
      <c r="EP104" s="149"/>
      <c r="EQ104" s="149"/>
      <c r="ER104" s="149"/>
      <c r="ES104" s="149"/>
      <c r="ET104" s="149"/>
      <c r="EU104" s="149"/>
      <c r="EV104" s="149"/>
      <c r="EW104" s="149"/>
      <c r="EX104" s="149"/>
      <c r="EY104" s="149"/>
      <c r="EZ104" s="149"/>
      <c r="FA104" s="149"/>
      <c r="FB104" s="149"/>
      <c r="FC104" s="149"/>
      <c r="FD104" s="149"/>
      <c r="FE104" s="149"/>
      <c r="FF104" s="149"/>
      <c r="FG104" s="149"/>
      <c r="FH104" s="149"/>
      <c r="FI104" s="149"/>
      <c r="FJ104" s="149"/>
      <c r="FK104" s="149"/>
      <c r="FL104" s="149"/>
      <c r="FM104" s="149"/>
      <c r="FN104" s="149"/>
      <c r="FO104" s="149"/>
      <c r="FP104" s="149"/>
      <c r="FQ104" s="149"/>
      <c r="FR104" s="149"/>
      <c r="FS104" s="149"/>
      <c r="FT104" s="149"/>
      <c r="FU104" s="149"/>
      <c r="FV104" s="149"/>
      <c r="FW104" s="149"/>
      <c r="FX104" s="149"/>
      <c r="FY104" s="149"/>
      <c r="FZ104" s="149"/>
      <c r="GA104" s="149"/>
      <c r="GB104" s="149"/>
      <c r="GC104" s="149"/>
      <c r="GD104" s="149"/>
      <c r="GE104" s="149"/>
      <c r="GF104" s="149"/>
      <c r="GG104" s="149"/>
      <c r="GH104" s="149"/>
      <c r="GI104" s="149"/>
      <c r="GJ104" s="149"/>
      <c r="GK104" s="149"/>
      <c r="GL104" s="149"/>
      <c r="GM104" s="149"/>
      <c r="GN104" s="149"/>
      <c r="GO104" s="149"/>
      <c r="GP104" s="149"/>
      <c r="GQ104" s="149"/>
      <c r="GR104" s="149"/>
      <c r="GS104" s="149"/>
      <c r="GT104" s="149"/>
      <c r="GU104" s="149"/>
      <c r="GV104" s="149"/>
      <c r="GW104" s="149"/>
      <c r="GX104" s="149"/>
      <c r="GY104" s="149"/>
      <c r="GZ104" s="149"/>
      <c r="HA104" s="149"/>
      <c r="HB104" s="149"/>
      <c r="HC104" s="149"/>
      <c r="HD104" s="149"/>
      <c r="HE104" s="149"/>
      <c r="HF104" s="149"/>
      <c r="HG104" s="149"/>
      <c r="HH104" s="149"/>
      <c r="HI104" s="149"/>
      <c r="HJ104" s="149"/>
      <c r="HK104" s="149"/>
      <c r="HL104" s="149"/>
      <c r="HM104" s="149"/>
      <c r="HN104" s="149"/>
      <c r="HO104" s="149"/>
      <c r="HP104" s="149"/>
      <c r="HQ104" s="149"/>
      <c r="HR104" s="149"/>
      <c r="HS104" s="149"/>
      <c r="HT104" s="149"/>
      <c r="HU104" s="149"/>
      <c r="HV104" s="149"/>
      <c r="HW104" s="149"/>
      <c r="HX104" s="149"/>
      <c r="HY104" s="149"/>
      <c r="HZ104" s="149"/>
      <c r="IA104" s="149"/>
      <c r="IB104" s="149"/>
      <c r="IC104" s="149"/>
      <c r="ID104" s="149"/>
      <c r="IE104" s="149"/>
      <c r="IF104" s="149"/>
      <c r="IG104" s="149"/>
      <c r="IH104" s="149"/>
      <c r="II104" s="149"/>
      <c r="IJ104" s="149"/>
      <c r="IK104" s="149"/>
      <c r="IL104" s="149"/>
      <c r="IM104" s="149"/>
      <c r="IN104" s="149"/>
      <c r="IO104" s="149"/>
      <c r="IP104" s="149"/>
      <c r="IQ104" s="149"/>
      <c r="IR104" s="149"/>
      <c r="IS104" s="149"/>
      <c r="IT104" s="149"/>
      <c r="IU104" s="149"/>
      <c r="IV104" s="149"/>
      <c r="IW104" s="149"/>
    </row>
    <row r="105" spans="2:257" x14ac:dyDescent="0.25">
      <c r="B105" s="148"/>
      <c r="C105" s="149"/>
      <c r="D105" s="150"/>
      <c r="E105" s="151"/>
      <c r="F105" s="149"/>
      <c r="G105" s="152"/>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49"/>
      <c r="BR105" s="149"/>
      <c r="BS105" s="149"/>
      <c r="BT105" s="149"/>
      <c r="BU105" s="149"/>
      <c r="BV105" s="149"/>
      <c r="BW105" s="149"/>
      <c r="BX105" s="149"/>
      <c r="BY105" s="149"/>
      <c r="BZ105" s="149"/>
      <c r="CA105" s="149"/>
      <c r="CB105" s="149"/>
      <c r="CC105" s="149"/>
      <c r="CD105" s="149"/>
      <c r="CE105" s="149"/>
      <c r="CF105" s="149"/>
      <c r="CG105" s="149"/>
      <c r="CH105" s="149"/>
      <c r="CI105" s="149"/>
      <c r="CJ105" s="149"/>
      <c r="CK105" s="149"/>
      <c r="CL105" s="149"/>
      <c r="CM105" s="149"/>
      <c r="CN105" s="149"/>
      <c r="CO105" s="149"/>
      <c r="CP105" s="149"/>
      <c r="CQ105" s="149"/>
      <c r="CR105" s="149"/>
      <c r="CS105" s="149"/>
      <c r="CT105" s="149"/>
      <c r="CU105" s="149"/>
      <c r="CV105" s="149"/>
      <c r="CW105" s="149"/>
      <c r="CX105" s="149"/>
      <c r="CY105" s="149"/>
      <c r="CZ105" s="149"/>
      <c r="DA105" s="149"/>
      <c r="DB105" s="149"/>
      <c r="DC105" s="149"/>
      <c r="DD105" s="149"/>
      <c r="DE105" s="149"/>
      <c r="DF105" s="149"/>
      <c r="DG105" s="149"/>
      <c r="DH105" s="149"/>
      <c r="DI105" s="149"/>
      <c r="DJ105" s="149"/>
      <c r="DK105" s="149"/>
      <c r="DL105" s="149"/>
      <c r="DM105" s="149"/>
      <c r="DN105" s="149"/>
      <c r="DO105" s="149"/>
      <c r="DP105" s="149"/>
      <c r="DQ105" s="149"/>
      <c r="DR105" s="149"/>
      <c r="DS105" s="149"/>
      <c r="DT105" s="149"/>
      <c r="DU105" s="149"/>
      <c r="DV105" s="149"/>
      <c r="DW105" s="149"/>
      <c r="DX105" s="149"/>
      <c r="DY105" s="149"/>
      <c r="DZ105" s="149"/>
      <c r="EA105" s="149"/>
      <c r="EB105" s="149"/>
      <c r="EC105" s="149"/>
      <c r="ED105" s="149"/>
      <c r="EE105" s="149"/>
      <c r="EF105" s="149"/>
      <c r="EG105" s="149"/>
      <c r="EH105" s="149"/>
      <c r="EI105" s="149"/>
      <c r="EJ105" s="149"/>
      <c r="EK105" s="149"/>
      <c r="EL105" s="149"/>
      <c r="EM105" s="149"/>
      <c r="EN105" s="149"/>
      <c r="EO105" s="149"/>
      <c r="EP105" s="149"/>
      <c r="EQ105" s="149"/>
      <c r="ER105" s="149"/>
      <c r="ES105" s="149"/>
      <c r="ET105" s="149"/>
      <c r="EU105" s="149"/>
      <c r="EV105" s="149"/>
      <c r="EW105" s="149"/>
      <c r="EX105" s="149"/>
      <c r="EY105" s="149"/>
      <c r="EZ105" s="149"/>
      <c r="FA105" s="149"/>
      <c r="FB105" s="149"/>
      <c r="FC105" s="149"/>
      <c r="FD105" s="149"/>
      <c r="FE105" s="149"/>
      <c r="FF105" s="149"/>
      <c r="FG105" s="149"/>
      <c r="FH105" s="149"/>
      <c r="FI105" s="149"/>
      <c r="FJ105" s="149"/>
      <c r="FK105" s="149"/>
      <c r="FL105" s="149"/>
      <c r="FM105" s="149"/>
      <c r="FN105" s="149"/>
      <c r="FO105" s="149"/>
      <c r="FP105" s="149"/>
      <c r="FQ105" s="149"/>
      <c r="FR105" s="149"/>
      <c r="FS105" s="149"/>
      <c r="FT105" s="149"/>
      <c r="FU105" s="149"/>
      <c r="FV105" s="149"/>
      <c r="FW105" s="149"/>
      <c r="FX105" s="149"/>
      <c r="FY105" s="149"/>
      <c r="FZ105" s="149"/>
      <c r="GA105" s="149"/>
      <c r="GB105" s="149"/>
      <c r="GC105" s="149"/>
      <c r="GD105" s="149"/>
      <c r="GE105" s="149"/>
      <c r="GF105" s="149"/>
      <c r="GG105" s="149"/>
      <c r="GH105" s="149"/>
      <c r="GI105" s="149"/>
      <c r="GJ105" s="149"/>
      <c r="GK105" s="149"/>
      <c r="GL105" s="149"/>
      <c r="GM105" s="149"/>
      <c r="GN105" s="149"/>
      <c r="GO105" s="149"/>
      <c r="GP105" s="149"/>
      <c r="GQ105" s="149"/>
      <c r="GR105" s="149"/>
      <c r="GS105" s="149"/>
      <c r="GT105" s="149"/>
      <c r="GU105" s="149"/>
      <c r="GV105" s="149"/>
      <c r="GW105" s="149"/>
      <c r="GX105" s="149"/>
      <c r="GY105" s="149"/>
      <c r="GZ105" s="149"/>
      <c r="HA105" s="149"/>
      <c r="HB105" s="149"/>
      <c r="HC105" s="149"/>
      <c r="HD105" s="149"/>
      <c r="HE105" s="149"/>
      <c r="HF105" s="149"/>
      <c r="HG105" s="149"/>
      <c r="HH105" s="149"/>
      <c r="HI105" s="149"/>
      <c r="HJ105" s="149"/>
      <c r="HK105" s="149"/>
      <c r="HL105" s="149"/>
      <c r="HM105" s="149"/>
      <c r="HN105" s="149"/>
      <c r="HO105" s="149"/>
      <c r="HP105" s="149"/>
      <c r="HQ105" s="149"/>
      <c r="HR105" s="149"/>
      <c r="HS105" s="149"/>
      <c r="HT105" s="149"/>
      <c r="HU105" s="149"/>
      <c r="HV105" s="149"/>
      <c r="HW105" s="149"/>
      <c r="HX105" s="149"/>
      <c r="HY105" s="149"/>
      <c r="HZ105" s="149"/>
      <c r="IA105" s="149"/>
      <c r="IB105" s="149"/>
      <c r="IC105" s="149"/>
      <c r="ID105" s="149"/>
      <c r="IE105" s="149"/>
      <c r="IF105" s="149"/>
      <c r="IG105" s="149"/>
      <c r="IH105" s="149"/>
      <c r="II105" s="149"/>
      <c r="IJ105" s="149"/>
      <c r="IK105" s="149"/>
      <c r="IL105" s="149"/>
      <c r="IM105" s="149"/>
      <c r="IN105" s="149"/>
      <c r="IO105" s="149"/>
      <c r="IP105" s="149"/>
      <c r="IQ105" s="149"/>
      <c r="IR105" s="149"/>
      <c r="IS105" s="149"/>
      <c r="IT105" s="149"/>
      <c r="IU105" s="149"/>
      <c r="IV105" s="149"/>
      <c r="IW105" s="149"/>
    </row>
    <row r="106" spans="2:257" x14ac:dyDescent="0.25">
      <c r="B106" s="148"/>
      <c r="C106" s="149"/>
      <c r="D106" s="150"/>
      <c r="E106" s="151"/>
      <c r="F106" s="149"/>
      <c r="G106" s="152"/>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c r="BM106" s="149"/>
      <c r="BN106" s="149"/>
      <c r="BO106" s="149"/>
      <c r="BP106" s="149"/>
      <c r="BQ106" s="149"/>
      <c r="BR106" s="149"/>
      <c r="BS106" s="149"/>
      <c r="BT106" s="149"/>
      <c r="BU106" s="149"/>
      <c r="BV106" s="149"/>
      <c r="BW106" s="149"/>
      <c r="BX106" s="149"/>
      <c r="BY106" s="149"/>
      <c r="BZ106" s="149"/>
      <c r="CA106" s="149"/>
      <c r="CB106" s="149"/>
      <c r="CC106" s="149"/>
      <c r="CD106" s="149"/>
      <c r="CE106" s="149"/>
      <c r="CF106" s="149"/>
      <c r="CG106" s="149"/>
      <c r="CH106" s="149"/>
      <c r="CI106" s="149"/>
      <c r="CJ106" s="149"/>
      <c r="CK106" s="149"/>
      <c r="CL106" s="149"/>
      <c r="CM106" s="149"/>
      <c r="CN106" s="149"/>
      <c r="CO106" s="149"/>
      <c r="CP106" s="149"/>
      <c r="CQ106" s="149"/>
      <c r="CR106" s="149"/>
      <c r="CS106" s="149"/>
      <c r="CT106" s="149"/>
      <c r="CU106" s="149"/>
      <c r="CV106" s="149"/>
      <c r="CW106" s="149"/>
      <c r="CX106" s="149"/>
      <c r="CY106" s="149"/>
      <c r="CZ106" s="149"/>
      <c r="DA106" s="149"/>
      <c r="DB106" s="149"/>
      <c r="DC106" s="149"/>
      <c r="DD106" s="149"/>
      <c r="DE106" s="149"/>
      <c r="DF106" s="149"/>
      <c r="DG106" s="149"/>
      <c r="DH106" s="149"/>
      <c r="DI106" s="149"/>
      <c r="DJ106" s="149"/>
      <c r="DK106" s="149"/>
      <c r="DL106" s="149"/>
      <c r="DM106" s="149"/>
      <c r="DN106" s="149"/>
      <c r="DO106" s="149"/>
      <c r="DP106" s="149"/>
      <c r="DQ106" s="149"/>
      <c r="DR106" s="149"/>
      <c r="DS106" s="149"/>
      <c r="DT106" s="149"/>
      <c r="DU106" s="149"/>
      <c r="DV106" s="149"/>
      <c r="DW106" s="149"/>
      <c r="DX106" s="149"/>
      <c r="DY106" s="149"/>
      <c r="DZ106" s="149"/>
      <c r="EA106" s="149"/>
      <c r="EB106" s="149"/>
      <c r="EC106" s="149"/>
      <c r="ED106" s="149"/>
      <c r="EE106" s="149"/>
      <c r="EF106" s="149"/>
      <c r="EG106" s="149"/>
      <c r="EH106" s="149"/>
      <c r="EI106" s="149"/>
      <c r="EJ106" s="149"/>
      <c r="EK106" s="149"/>
      <c r="EL106" s="149"/>
      <c r="EM106" s="149"/>
      <c r="EN106" s="149"/>
      <c r="EO106" s="149"/>
      <c r="EP106" s="149"/>
      <c r="EQ106" s="149"/>
      <c r="ER106" s="149"/>
      <c r="ES106" s="149"/>
      <c r="ET106" s="149"/>
      <c r="EU106" s="149"/>
      <c r="EV106" s="149"/>
      <c r="EW106" s="149"/>
      <c r="EX106" s="149"/>
      <c r="EY106" s="149"/>
      <c r="EZ106" s="149"/>
      <c r="FA106" s="149"/>
      <c r="FB106" s="149"/>
      <c r="FC106" s="149"/>
      <c r="FD106" s="149"/>
      <c r="FE106" s="149"/>
      <c r="FF106" s="149"/>
      <c r="FG106" s="149"/>
      <c r="FH106" s="149"/>
      <c r="FI106" s="149"/>
      <c r="FJ106" s="149"/>
      <c r="FK106" s="149"/>
      <c r="FL106" s="149"/>
      <c r="FM106" s="149"/>
      <c r="FN106" s="149"/>
      <c r="FO106" s="149"/>
      <c r="FP106" s="149"/>
      <c r="FQ106" s="149"/>
      <c r="FR106" s="149"/>
      <c r="FS106" s="149"/>
      <c r="FT106" s="149"/>
      <c r="FU106" s="149"/>
      <c r="FV106" s="149"/>
      <c r="FW106" s="149"/>
      <c r="FX106" s="149"/>
      <c r="FY106" s="149"/>
      <c r="FZ106" s="149"/>
      <c r="GA106" s="149"/>
      <c r="GB106" s="149"/>
      <c r="GC106" s="149"/>
      <c r="GD106" s="149"/>
      <c r="GE106" s="149"/>
      <c r="GF106" s="149"/>
      <c r="GG106" s="149"/>
      <c r="GH106" s="149"/>
      <c r="GI106" s="149"/>
      <c r="GJ106" s="149"/>
      <c r="GK106" s="149"/>
      <c r="GL106" s="149"/>
      <c r="GM106" s="149"/>
      <c r="GN106" s="149"/>
      <c r="GO106" s="149"/>
      <c r="GP106" s="149"/>
      <c r="GQ106" s="149"/>
      <c r="GR106" s="149"/>
      <c r="GS106" s="149"/>
      <c r="GT106" s="149"/>
      <c r="GU106" s="149"/>
      <c r="GV106" s="149"/>
      <c r="GW106" s="149"/>
      <c r="GX106" s="149"/>
      <c r="GY106" s="149"/>
      <c r="GZ106" s="149"/>
      <c r="HA106" s="149"/>
      <c r="HB106" s="149"/>
      <c r="HC106" s="149"/>
      <c r="HD106" s="149"/>
      <c r="HE106" s="149"/>
      <c r="HF106" s="149"/>
      <c r="HG106" s="149"/>
      <c r="HH106" s="149"/>
      <c r="HI106" s="149"/>
      <c r="HJ106" s="149"/>
      <c r="HK106" s="149"/>
      <c r="HL106" s="149"/>
      <c r="HM106" s="149"/>
      <c r="HN106" s="149"/>
      <c r="HO106" s="149"/>
      <c r="HP106" s="149"/>
      <c r="HQ106" s="149"/>
      <c r="HR106" s="149"/>
      <c r="HS106" s="149"/>
      <c r="HT106" s="149"/>
      <c r="HU106" s="149"/>
      <c r="HV106" s="149"/>
      <c r="HW106" s="149"/>
      <c r="HX106" s="149"/>
      <c r="HY106" s="149"/>
      <c r="HZ106" s="149"/>
      <c r="IA106" s="149"/>
      <c r="IB106" s="149"/>
      <c r="IC106" s="149"/>
      <c r="ID106" s="149"/>
      <c r="IE106" s="149"/>
      <c r="IF106" s="149"/>
      <c r="IG106" s="149"/>
      <c r="IH106" s="149"/>
      <c r="II106" s="149"/>
      <c r="IJ106" s="149"/>
      <c r="IK106" s="149"/>
      <c r="IL106" s="149"/>
      <c r="IM106" s="149"/>
      <c r="IN106" s="149"/>
      <c r="IO106" s="149"/>
      <c r="IP106" s="149"/>
      <c r="IQ106" s="149"/>
      <c r="IR106" s="149"/>
      <c r="IS106" s="149"/>
      <c r="IT106" s="149"/>
      <c r="IU106" s="149"/>
      <c r="IV106" s="149"/>
      <c r="IW106" s="149"/>
    </row>
    <row r="107" spans="2:257" x14ac:dyDescent="0.25">
      <c r="B107" s="148"/>
      <c r="C107" s="149"/>
      <c r="D107" s="150"/>
      <c r="E107" s="151"/>
      <c r="F107" s="149"/>
      <c r="G107" s="152"/>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c r="EU107" s="149"/>
      <c r="EV107" s="149"/>
      <c r="EW107" s="149"/>
      <c r="EX107" s="149"/>
      <c r="EY107" s="149"/>
      <c r="EZ107" s="149"/>
      <c r="FA107" s="149"/>
      <c r="FB107" s="149"/>
      <c r="FC107" s="149"/>
      <c r="FD107" s="149"/>
      <c r="FE107" s="149"/>
      <c r="FF107" s="149"/>
      <c r="FG107" s="149"/>
      <c r="FH107" s="149"/>
      <c r="FI107" s="149"/>
      <c r="FJ107" s="149"/>
      <c r="FK107" s="149"/>
      <c r="FL107" s="149"/>
      <c r="FM107" s="149"/>
      <c r="FN107" s="149"/>
      <c r="FO107" s="149"/>
      <c r="FP107" s="149"/>
      <c r="FQ107" s="149"/>
      <c r="FR107" s="149"/>
      <c r="FS107" s="149"/>
      <c r="FT107" s="149"/>
      <c r="FU107" s="149"/>
      <c r="FV107" s="149"/>
      <c r="FW107" s="149"/>
      <c r="FX107" s="149"/>
      <c r="FY107" s="149"/>
      <c r="FZ107" s="149"/>
      <c r="GA107" s="149"/>
      <c r="GB107" s="149"/>
      <c r="GC107" s="149"/>
      <c r="GD107" s="149"/>
      <c r="GE107" s="149"/>
      <c r="GF107" s="149"/>
      <c r="GG107" s="149"/>
      <c r="GH107" s="149"/>
      <c r="GI107" s="149"/>
      <c r="GJ107" s="149"/>
      <c r="GK107" s="149"/>
      <c r="GL107" s="149"/>
      <c r="GM107" s="149"/>
      <c r="GN107" s="149"/>
      <c r="GO107" s="149"/>
      <c r="GP107" s="149"/>
      <c r="GQ107" s="149"/>
      <c r="GR107" s="149"/>
      <c r="GS107" s="149"/>
      <c r="GT107" s="149"/>
      <c r="GU107" s="149"/>
      <c r="GV107" s="149"/>
      <c r="GW107" s="149"/>
      <c r="GX107" s="149"/>
      <c r="GY107" s="149"/>
      <c r="GZ107" s="149"/>
      <c r="HA107" s="149"/>
      <c r="HB107" s="149"/>
      <c r="HC107" s="149"/>
      <c r="HD107" s="149"/>
      <c r="HE107" s="149"/>
      <c r="HF107" s="149"/>
      <c r="HG107" s="149"/>
      <c r="HH107" s="149"/>
      <c r="HI107" s="149"/>
      <c r="HJ107" s="149"/>
      <c r="HK107" s="149"/>
      <c r="HL107" s="149"/>
      <c r="HM107" s="149"/>
      <c r="HN107" s="149"/>
      <c r="HO107" s="149"/>
      <c r="HP107" s="149"/>
      <c r="HQ107" s="149"/>
      <c r="HR107" s="149"/>
      <c r="HS107" s="149"/>
      <c r="HT107" s="149"/>
      <c r="HU107" s="149"/>
      <c r="HV107" s="149"/>
      <c r="HW107" s="149"/>
      <c r="HX107" s="149"/>
      <c r="HY107" s="149"/>
      <c r="HZ107" s="149"/>
      <c r="IA107" s="149"/>
      <c r="IB107" s="149"/>
      <c r="IC107" s="149"/>
      <c r="ID107" s="149"/>
      <c r="IE107" s="149"/>
      <c r="IF107" s="149"/>
      <c r="IG107" s="149"/>
      <c r="IH107" s="149"/>
      <c r="II107" s="149"/>
      <c r="IJ107" s="149"/>
      <c r="IK107" s="149"/>
      <c r="IL107" s="149"/>
      <c r="IM107" s="149"/>
      <c r="IN107" s="149"/>
      <c r="IO107" s="149"/>
      <c r="IP107" s="149"/>
      <c r="IQ107" s="149"/>
      <c r="IR107" s="149"/>
      <c r="IS107" s="149"/>
      <c r="IT107" s="149"/>
      <c r="IU107" s="149"/>
      <c r="IV107" s="149"/>
      <c r="IW107" s="149"/>
    </row>
    <row r="108" spans="2:257" x14ac:dyDescent="0.25">
      <c r="B108" s="148"/>
      <c r="C108" s="149"/>
      <c r="D108" s="150"/>
      <c r="E108" s="151"/>
      <c r="F108" s="149"/>
      <c r="G108" s="152"/>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149"/>
      <c r="ED108" s="149"/>
      <c r="EE108" s="149"/>
      <c r="EF108" s="149"/>
      <c r="EG108" s="149"/>
      <c r="EH108" s="149"/>
      <c r="EI108" s="149"/>
      <c r="EJ108" s="149"/>
      <c r="EK108" s="149"/>
      <c r="EL108" s="149"/>
      <c r="EM108" s="149"/>
      <c r="EN108" s="149"/>
      <c r="EO108" s="149"/>
      <c r="EP108" s="149"/>
      <c r="EQ108" s="149"/>
      <c r="ER108" s="149"/>
      <c r="ES108" s="149"/>
      <c r="ET108" s="149"/>
      <c r="EU108" s="149"/>
      <c r="EV108" s="149"/>
      <c r="EW108" s="149"/>
      <c r="EX108" s="149"/>
      <c r="EY108" s="149"/>
      <c r="EZ108" s="149"/>
      <c r="FA108" s="149"/>
      <c r="FB108" s="149"/>
      <c r="FC108" s="149"/>
      <c r="FD108" s="149"/>
      <c r="FE108" s="149"/>
      <c r="FF108" s="149"/>
      <c r="FG108" s="149"/>
      <c r="FH108" s="149"/>
      <c r="FI108" s="149"/>
      <c r="FJ108" s="149"/>
      <c r="FK108" s="149"/>
      <c r="FL108" s="149"/>
      <c r="FM108" s="149"/>
      <c r="FN108" s="149"/>
      <c r="FO108" s="149"/>
      <c r="FP108" s="149"/>
      <c r="FQ108" s="149"/>
      <c r="FR108" s="149"/>
      <c r="FS108" s="149"/>
      <c r="FT108" s="149"/>
      <c r="FU108" s="149"/>
      <c r="FV108" s="149"/>
      <c r="FW108" s="149"/>
      <c r="FX108" s="149"/>
      <c r="FY108" s="149"/>
      <c r="FZ108" s="149"/>
      <c r="GA108" s="149"/>
      <c r="GB108" s="149"/>
      <c r="GC108" s="149"/>
      <c r="GD108" s="149"/>
      <c r="GE108" s="149"/>
      <c r="GF108" s="149"/>
      <c r="GG108" s="149"/>
      <c r="GH108" s="149"/>
      <c r="GI108" s="149"/>
      <c r="GJ108" s="149"/>
      <c r="GK108" s="149"/>
      <c r="GL108" s="149"/>
      <c r="GM108" s="149"/>
      <c r="GN108" s="149"/>
      <c r="GO108" s="149"/>
      <c r="GP108" s="149"/>
      <c r="GQ108" s="149"/>
      <c r="GR108" s="149"/>
      <c r="GS108" s="149"/>
      <c r="GT108" s="149"/>
      <c r="GU108" s="149"/>
      <c r="GV108" s="149"/>
      <c r="GW108" s="149"/>
      <c r="GX108" s="149"/>
      <c r="GY108" s="149"/>
      <c r="GZ108" s="149"/>
      <c r="HA108" s="149"/>
      <c r="HB108" s="149"/>
      <c r="HC108" s="149"/>
      <c r="HD108" s="149"/>
      <c r="HE108" s="149"/>
      <c r="HF108" s="149"/>
      <c r="HG108" s="149"/>
      <c r="HH108" s="149"/>
      <c r="HI108" s="149"/>
      <c r="HJ108" s="149"/>
      <c r="HK108" s="149"/>
      <c r="HL108" s="149"/>
      <c r="HM108" s="149"/>
      <c r="HN108" s="149"/>
      <c r="HO108" s="149"/>
      <c r="HP108" s="149"/>
      <c r="HQ108" s="149"/>
      <c r="HR108" s="149"/>
      <c r="HS108" s="149"/>
      <c r="HT108" s="149"/>
      <c r="HU108" s="149"/>
      <c r="HV108" s="149"/>
      <c r="HW108" s="149"/>
      <c r="HX108" s="149"/>
      <c r="HY108" s="149"/>
      <c r="HZ108" s="149"/>
      <c r="IA108" s="149"/>
      <c r="IB108" s="149"/>
      <c r="IC108" s="149"/>
      <c r="ID108" s="149"/>
      <c r="IE108" s="149"/>
      <c r="IF108" s="149"/>
      <c r="IG108" s="149"/>
      <c r="IH108" s="149"/>
      <c r="II108" s="149"/>
      <c r="IJ108" s="149"/>
      <c r="IK108" s="149"/>
      <c r="IL108" s="149"/>
      <c r="IM108" s="149"/>
      <c r="IN108" s="149"/>
      <c r="IO108" s="149"/>
      <c r="IP108" s="149"/>
      <c r="IQ108" s="149"/>
      <c r="IR108" s="149"/>
      <c r="IS108" s="149"/>
      <c r="IT108" s="149"/>
      <c r="IU108" s="149"/>
      <c r="IV108" s="149"/>
      <c r="IW108" s="149"/>
    </row>
    <row r="109" spans="2:257" x14ac:dyDescent="0.25">
      <c r="B109" s="148"/>
      <c r="C109" s="149"/>
      <c r="D109" s="150"/>
      <c r="E109" s="151"/>
      <c r="F109" s="149"/>
      <c r="G109" s="152"/>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c r="BM109" s="149"/>
      <c r="BN109" s="149"/>
      <c r="BO109" s="149"/>
      <c r="BP109" s="149"/>
      <c r="BQ109" s="149"/>
      <c r="BR109" s="149"/>
      <c r="BS109" s="149"/>
      <c r="BT109" s="149"/>
      <c r="BU109" s="149"/>
      <c r="BV109" s="149"/>
      <c r="BW109" s="149"/>
      <c r="BX109" s="149"/>
      <c r="BY109" s="149"/>
      <c r="BZ109" s="149"/>
      <c r="CA109" s="149"/>
      <c r="CB109" s="149"/>
      <c r="CC109" s="149"/>
      <c r="CD109" s="149"/>
      <c r="CE109" s="149"/>
      <c r="CF109" s="149"/>
      <c r="CG109" s="149"/>
      <c r="CH109" s="149"/>
      <c r="CI109" s="149"/>
      <c r="CJ109" s="149"/>
      <c r="CK109" s="149"/>
      <c r="CL109" s="149"/>
      <c r="CM109" s="149"/>
      <c r="CN109" s="149"/>
      <c r="CO109" s="149"/>
      <c r="CP109" s="149"/>
      <c r="CQ109" s="149"/>
      <c r="CR109" s="149"/>
      <c r="CS109" s="149"/>
      <c r="CT109" s="149"/>
      <c r="CU109" s="149"/>
      <c r="CV109" s="149"/>
      <c r="CW109" s="149"/>
      <c r="CX109" s="149"/>
      <c r="CY109" s="149"/>
      <c r="CZ109" s="149"/>
      <c r="DA109" s="149"/>
      <c r="DB109" s="149"/>
      <c r="DC109" s="149"/>
      <c r="DD109" s="149"/>
      <c r="DE109" s="149"/>
      <c r="DF109" s="149"/>
      <c r="DG109" s="149"/>
      <c r="DH109" s="149"/>
      <c r="DI109" s="149"/>
      <c r="DJ109" s="149"/>
      <c r="DK109" s="149"/>
      <c r="DL109" s="149"/>
      <c r="DM109" s="149"/>
      <c r="DN109" s="149"/>
      <c r="DO109" s="149"/>
      <c r="DP109" s="149"/>
      <c r="DQ109" s="149"/>
      <c r="DR109" s="149"/>
      <c r="DS109" s="149"/>
      <c r="DT109" s="149"/>
      <c r="DU109" s="149"/>
      <c r="DV109" s="149"/>
      <c r="DW109" s="149"/>
      <c r="DX109" s="149"/>
      <c r="DY109" s="149"/>
      <c r="DZ109" s="149"/>
      <c r="EA109" s="149"/>
      <c r="EB109" s="149"/>
      <c r="EC109" s="149"/>
      <c r="ED109" s="149"/>
      <c r="EE109" s="149"/>
      <c r="EF109" s="149"/>
      <c r="EG109" s="149"/>
      <c r="EH109" s="149"/>
      <c r="EI109" s="149"/>
      <c r="EJ109" s="149"/>
      <c r="EK109" s="149"/>
      <c r="EL109" s="149"/>
      <c r="EM109" s="149"/>
      <c r="EN109" s="149"/>
      <c r="EO109" s="149"/>
      <c r="EP109" s="149"/>
      <c r="EQ109" s="149"/>
      <c r="ER109" s="149"/>
      <c r="ES109" s="149"/>
      <c r="ET109" s="149"/>
      <c r="EU109" s="149"/>
      <c r="EV109" s="149"/>
      <c r="EW109" s="149"/>
      <c r="EX109" s="149"/>
      <c r="EY109" s="149"/>
      <c r="EZ109" s="149"/>
      <c r="FA109" s="149"/>
      <c r="FB109" s="149"/>
      <c r="FC109" s="149"/>
      <c r="FD109" s="149"/>
      <c r="FE109" s="149"/>
      <c r="FF109" s="149"/>
      <c r="FG109" s="149"/>
      <c r="FH109" s="149"/>
      <c r="FI109" s="149"/>
      <c r="FJ109" s="149"/>
      <c r="FK109" s="149"/>
      <c r="FL109" s="149"/>
      <c r="FM109" s="149"/>
      <c r="FN109" s="149"/>
      <c r="FO109" s="149"/>
      <c r="FP109" s="149"/>
      <c r="FQ109" s="149"/>
      <c r="FR109" s="149"/>
      <c r="FS109" s="149"/>
      <c r="FT109" s="149"/>
      <c r="FU109" s="149"/>
      <c r="FV109" s="149"/>
      <c r="FW109" s="149"/>
      <c r="FX109" s="149"/>
      <c r="FY109" s="149"/>
      <c r="FZ109" s="149"/>
      <c r="GA109" s="149"/>
      <c r="GB109" s="149"/>
      <c r="GC109" s="149"/>
      <c r="GD109" s="149"/>
      <c r="GE109" s="149"/>
      <c r="GF109" s="149"/>
      <c r="GG109" s="149"/>
      <c r="GH109" s="149"/>
      <c r="GI109" s="149"/>
      <c r="GJ109" s="149"/>
      <c r="GK109" s="149"/>
      <c r="GL109" s="149"/>
      <c r="GM109" s="149"/>
      <c r="GN109" s="149"/>
      <c r="GO109" s="149"/>
      <c r="GP109" s="149"/>
      <c r="GQ109" s="149"/>
      <c r="GR109" s="149"/>
      <c r="GS109" s="149"/>
      <c r="GT109" s="149"/>
      <c r="GU109" s="149"/>
      <c r="GV109" s="149"/>
      <c r="GW109" s="149"/>
      <c r="GX109" s="149"/>
      <c r="GY109" s="149"/>
      <c r="GZ109" s="149"/>
      <c r="HA109" s="149"/>
      <c r="HB109" s="149"/>
      <c r="HC109" s="149"/>
      <c r="HD109" s="149"/>
      <c r="HE109" s="149"/>
      <c r="HF109" s="149"/>
      <c r="HG109" s="149"/>
      <c r="HH109" s="149"/>
      <c r="HI109" s="149"/>
      <c r="HJ109" s="149"/>
      <c r="HK109" s="149"/>
      <c r="HL109" s="149"/>
      <c r="HM109" s="149"/>
      <c r="HN109" s="149"/>
      <c r="HO109" s="149"/>
      <c r="HP109" s="149"/>
      <c r="HQ109" s="149"/>
      <c r="HR109" s="149"/>
      <c r="HS109" s="149"/>
      <c r="HT109" s="149"/>
      <c r="HU109" s="149"/>
      <c r="HV109" s="149"/>
      <c r="HW109" s="149"/>
      <c r="HX109" s="149"/>
      <c r="HY109" s="149"/>
      <c r="HZ109" s="149"/>
      <c r="IA109" s="149"/>
      <c r="IB109" s="149"/>
      <c r="IC109" s="149"/>
      <c r="ID109" s="149"/>
      <c r="IE109" s="149"/>
      <c r="IF109" s="149"/>
      <c r="IG109" s="149"/>
      <c r="IH109" s="149"/>
      <c r="II109" s="149"/>
      <c r="IJ109" s="149"/>
      <c r="IK109" s="149"/>
      <c r="IL109" s="149"/>
      <c r="IM109" s="149"/>
      <c r="IN109" s="149"/>
      <c r="IO109" s="149"/>
      <c r="IP109" s="149"/>
      <c r="IQ109" s="149"/>
      <c r="IR109" s="149"/>
      <c r="IS109" s="149"/>
      <c r="IT109" s="149"/>
      <c r="IU109" s="149"/>
      <c r="IV109" s="149"/>
      <c r="IW109" s="149"/>
    </row>
    <row r="110" spans="2:257" x14ac:dyDescent="0.25">
      <c r="B110" s="148"/>
      <c r="C110" s="149"/>
      <c r="D110" s="150"/>
      <c r="E110" s="151"/>
      <c r="F110" s="149"/>
      <c r="G110" s="152"/>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c r="CI110" s="149"/>
      <c r="CJ110" s="149"/>
      <c r="CK110" s="149"/>
      <c r="CL110" s="149"/>
      <c r="CM110" s="149"/>
      <c r="CN110" s="149"/>
      <c r="CO110" s="149"/>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c r="EU110" s="149"/>
      <c r="EV110" s="149"/>
      <c r="EW110" s="149"/>
      <c r="EX110" s="149"/>
      <c r="EY110" s="149"/>
      <c r="EZ110" s="149"/>
      <c r="FA110" s="149"/>
      <c r="FB110" s="149"/>
      <c r="FC110" s="149"/>
      <c r="FD110" s="149"/>
      <c r="FE110" s="149"/>
      <c r="FF110" s="149"/>
      <c r="FG110" s="149"/>
      <c r="FH110" s="149"/>
      <c r="FI110" s="149"/>
      <c r="FJ110" s="149"/>
      <c r="FK110" s="149"/>
      <c r="FL110" s="149"/>
      <c r="FM110" s="149"/>
      <c r="FN110" s="149"/>
      <c r="FO110" s="149"/>
      <c r="FP110" s="149"/>
      <c r="FQ110" s="149"/>
      <c r="FR110" s="149"/>
      <c r="FS110" s="149"/>
      <c r="FT110" s="149"/>
      <c r="FU110" s="149"/>
      <c r="FV110" s="149"/>
      <c r="FW110" s="149"/>
      <c r="FX110" s="149"/>
      <c r="FY110" s="149"/>
      <c r="FZ110" s="149"/>
      <c r="GA110" s="149"/>
      <c r="GB110" s="149"/>
      <c r="GC110" s="149"/>
      <c r="GD110" s="149"/>
      <c r="GE110" s="149"/>
      <c r="GF110" s="149"/>
      <c r="GG110" s="149"/>
      <c r="GH110" s="149"/>
      <c r="GI110" s="149"/>
      <c r="GJ110" s="149"/>
      <c r="GK110" s="149"/>
      <c r="GL110" s="149"/>
      <c r="GM110" s="149"/>
      <c r="GN110" s="149"/>
      <c r="GO110" s="149"/>
      <c r="GP110" s="149"/>
      <c r="GQ110" s="149"/>
      <c r="GR110" s="149"/>
      <c r="GS110" s="149"/>
      <c r="GT110" s="149"/>
      <c r="GU110" s="149"/>
      <c r="GV110" s="149"/>
      <c r="GW110" s="149"/>
      <c r="GX110" s="149"/>
      <c r="GY110" s="149"/>
      <c r="GZ110" s="149"/>
      <c r="HA110" s="149"/>
      <c r="HB110" s="149"/>
      <c r="HC110" s="149"/>
      <c r="HD110" s="149"/>
      <c r="HE110" s="149"/>
      <c r="HF110" s="149"/>
      <c r="HG110" s="149"/>
      <c r="HH110" s="149"/>
      <c r="HI110" s="149"/>
      <c r="HJ110" s="149"/>
      <c r="HK110" s="149"/>
      <c r="HL110" s="149"/>
      <c r="HM110" s="149"/>
      <c r="HN110" s="149"/>
      <c r="HO110" s="149"/>
      <c r="HP110" s="149"/>
      <c r="HQ110" s="149"/>
      <c r="HR110" s="149"/>
      <c r="HS110" s="149"/>
      <c r="HT110" s="149"/>
      <c r="HU110" s="149"/>
      <c r="HV110" s="149"/>
      <c r="HW110" s="149"/>
      <c r="HX110" s="149"/>
      <c r="HY110" s="149"/>
      <c r="HZ110" s="149"/>
      <c r="IA110" s="149"/>
      <c r="IB110" s="149"/>
      <c r="IC110" s="149"/>
      <c r="ID110" s="149"/>
      <c r="IE110" s="149"/>
      <c r="IF110" s="149"/>
      <c r="IG110" s="149"/>
      <c r="IH110" s="149"/>
      <c r="II110" s="149"/>
      <c r="IJ110" s="149"/>
      <c r="IK110" s="149"/>
      <c r="IL110" s="149"/>
      <c r="IM110" s="149"/>
      <c r="IN110" s="149"/>
      <c r="IO110" s="149"/>
      <c r="IP110" s="149"/>
      <c r="IQ110" s="149"/>
      <c r="IR110" s="149"/>
      <c r="IS110" s="149"/>
      <c r="IT110" s="149"/>
      <c r="IU110" s="149"/>
      <c r="IV110" s="149"/>
      <c r="IW110" s="149"/>
    </row>
    <row r="111" spans="2:257" x14ac:dyDescent="0.25">
      <c r="B111" s="148"/>
      <c r="C111" s="149"/>
      <c r="D111" s="150"/>
      <c r="E111" s="151"/>
      <c r="F111" s="149"/>
      <c r="G111" s="152"/>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c r="DU111" s="149"/>
      <c r="DV111" s="149"/>
      <c r="DW111" s="149"/>
      <c r="DX111" s="149"/>
      <c r="DY111" s="149"/>
      <c r="DZ111" s="149"/>
      <c r="EA111" s="149"/>
      <c r="EB111" s="149"/>
      <c r="EC111" s="149"/>
      <c r="ED111" s="149"/>
      <c r="EE111" s="149"/>
      <c r="EF111" s="149"/>
      <c r="EG111" s="149"/>
      <c r="EH111" s="149"/>
      <c r="EI111" s="149"/>
      <c r="EJ111" s="149"/>
      <c r="EK111" s="149"/>
      <c r="EL111" s="149"/>
      <c r="EM111" s="149"/>
      <c r="EN111" s="149"/>
      <c r="EO111" s="149"/>
      <c r="EP111" s="149"/>
      <c r="EQ111" s="149"/>
      <c r="ER111" s="149"/>
      <c r="ES111" s="149"/>
      <c r="ET111" s="149"/>
      <c r="EU111" s="149"/>
      <c r="EV111" s="149"/>
      <c r="EW111" s="149"/>
      <c r="EX111" s="149"/>
      <c r="EY111" s="149"/>
      <c r="EZ111" s="149"/>
      <c r="FA111" s="149"/>
      <c r="FB111" s="149"/>
      <c r="FC111" s="149"/>
      <c r="FD111" s="149"/>
      <c r="FE111" s="149"/>
      <c r="FF111" s="149"/>
      <c r="FG111" s="149"/>
      <c r="FH111" s="149"/>
      <c r="FI111" s="149"/>
      <c r="FJ111" s="149"/>
      <c r="FK111" s="149"/>
      <c r="FL111" s="149"/>
      <c r="FM111" s="149"/>
      <c r="FN111" s="149"/>
      <c r="FO111" s="149"/>
      <c r="FP111" s="149"/>
      <c r="FQ111" s="149"/>
      <c r="FR111" s="149"/>
      <c r="FS111" s="149"/>
      <c r="FT111" s="149"/>
      <c r="FU111" s="149"/>
      <c r="FV111" s="149"/>
      <c r="FW111" s="149"/>
      <c r="FX111" s="149"/>
      <c r="FY111" s="149"/>
      <c r="FZ111" s="149"/>
      <c r="GA111" s="149"/>
      <c r="GB111" s="149"/>
      <c r="GC111" s="149"/>
      <c r="GD111" s="149"/>
      <c r="GE111" s="149"/>
      <c r="GF111" s="149"/>
      <c r="GG111" s="149"/>
      <c r="GH111" s="149"/>
      <c r="GI111" s="149"/>
      <c r="GJ111" s="149"/>
      <c r="GK111" s="149"/>
      <c r="GL111" s="149"/>
      <c r="GM111" s="149"/>
      <c r="GN111" s="149"/>
      <c r="GO111" s="149"/>
      <c r="GP111" s="149"/>
      <c r="GQ111" s="149"/>
      <c r="GR111" s="149"/>
      <c r="GS111" s="149"/>
      <c r="GT111" s="149"/>
      <c r="GU111" s="149"/>
      <c r="GV111" s="149"/>
      <c r="GW111" s="149"/>
      <c r="GX111" s="149"/>
      <c r="GY111" s="149"/>
      <c r="GZ111" s="149"/>
      <c r="HA111" s="149"/>
      <c r="HB111" s="149"/>
      <c r="HC111" s="149"/>
      <c r="HD111" s="149"/>
      <c r="HE111" s="149"/>
      <c r="HF111" s="149"/>
      <c r="HG111" s="149"/>
      <c r="HH111" s="149"/>
      <c r="HI111" s="149"/>
      <c r="HJ111" s="149"/>
      <c r="HK111" s="149"/>
      <c r="HL111" s="149"/>
      <c r="HM111" s="149"/>
      <c r="HN111" s="149"/>
      <c r="HO111" s="149"/>
      <c r="HP111" s="149"/>
      <c r="HQ111" s="149"/>
      <c r="HR111" s="149"/>
      <c r="HS111" s="149"/>
      <c r="HT111" s="149"/>
      <c r="HU111" s="149"/>
      <c r="HV111" s="149"/>
      <c r="HW111" s="149"/>
      <c r="HX111" s="149"/>
      <c r="HY111" s="149"/>
      <c r="HZ111" s="149"/>
      <c r="IA111" s="149"/>
      <c r="IB111" s="149"/>
      <c r="IC111" s="149"/>
      <c r="ID111" s="149"/>
      <c r="IE111" s="149"/>
      <c r="IF111" s="149"/>
      <c r="IG111" s="149"/>
      <c r="IH111" s="149"/>
      <c r="II111" s="149"/>
      <c r="IJ111" s="149"/>
      <c r="IK111" s="149"/>
      <c r="IL111" s="149"/>
      <c r="IM111" s="149"/>
      <c r="IN111" s="149"/>
      <c r="IO111" s="149"/>
      <c r="IP111" s="149"/>
      <c r="IQ111" s="149"/>
      <c r="IR111" s="149"/>
      <c r="IS111" s="149"/>
      <c r="IT111" s="149"/>
      <c r="IU111" s="149"/>
      <c r="IV111" s="149"/>
      <c r="IW111" s="149"/>
    </row>
  </sheetData>
  <mergeCells count="34">
    <mergeCell ref="B82:B83"/>
    <mergeCell ref="C89:F89"/>
    <mergeCell ref="C90:F90"/>
    <mergeCell ref="F91:G91"/>
    <mergeCell ref="B86:F86"/>
    <mergeCell ref="B88:G88"/>
    <mergeCell ref="B91:E91"/>
    <mergeCell ref="B78:B81"/>
    <mergeCell ref="B57:C57"/>
    <mergeCell ref="B18:B20"/>
    <mergeCell ref="B25:B27"/>
    <mergeCell ref="B28:B33"/>
    <mergeCell ref="B34:B35"/>
    <mergeCell ref="B39:B45"/>
    <mergeCell ref="C56:G56"/>
    <mergeCell ref="B60:B63"/>
    <mergeCell ref="B64:B66"/>
    <mergeCell ref="B68:B70"/>
    <mergeCell ref="B71:B73"/>
    <mergeCell ref="G6:G8"/>
    <mergeCell ref="B2:G2"/>
    <mergeCell ref="B1:G1"/>
    <mergeCell ref="B54:F54"/>
    <mergeCell ref="D9:D11"/>
    <mergeCell ref="E9:E11"/>
    <mergeCell ref="F9:F11"/>
    <mergeCell ref="G9:G11"/>
    <mergeCell ref="C3:G3"/>
    <mergeCell ref="B9:B11"/>
    <mergeCell ref="B4:C4"/>
    <mergeCell ref="B6:B8"/>
    <mergeCell ref="D6:D8"/>
    <mergeCell ref="E6:E8"/>
    <mergeCell ref="F6: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16"/>
  <sheetViews>
    <sheetView topLeftCell="A205" zoomScaleNormal="100" workbookViewId="0">
      <selection activeCell="D202" sqref="D202"/>
    </sheetView>
  </sheetViews>
  <sheetFormatPr defaultRowHeight="15" x14ac:dyDescent="0.25"/>
  <cols>
    <col min="1" max="1" width="4.85546875" customWidth="1"/>
    <col min="2" max="2" width="7.85546875" customWidth="1"/>
    <col min="3" max="3" width="59" customWidth="1"/>
    <col min="4" max="4" width="13.5703125" customWidth="1"/>
    <col min="5" max="5" width="9.42578125" bestFit="1" customWidth="1"/>
    <col min="6" max="7" width="11.28515625" bestFit="1" customWidth="1"/>
  </cols>
  <sheetData>
    <row r="1" spans="2:20" s="3" customFormat="1" ht="17.25" thickBot="1" x14ac:dyDescent="0.3">
      <c r="B1" s="588"/>
      <c r="C1" s="589"/>
      <c r="D1" s="589"/>
      <c r="E1" s="589"/>
      <c r="F1" s="589"/>
      <c r="G1" s="590"/>
      <c r="H1" s="51"/>
      <c r="I1" s="51"/>
      <c r="J1" s="51"/>
    </row>
    <row r="2" spans="2:20" s="3" customFormat="1" ht="17.25" customHeight="1" thickBot="1" x14ac:dyDescent="0.3">
      <c r="B2" s="627" t="s">
        <v>509</v>
      </c>
      <c r="C2" s="628"/>
      <c r="D2" s="628"/>
      <c r="E2" s="628"/>
      <c r="F2" s="628"/>
      <c r="G2" s="629"/>
      <c r="H2" s="284"/>
      <c r="I2" s="284"/>
      <c r="J2" s="51"/>
    </row>
    <row r="3" spans="2:20" s="251" customFormat="1" ht="17.25" thickBot="1" x14ac:dyDescent="0.3">
      <c r="B3" s="318" t="s">
        <v>334</v>
      </c>
      <c r="C3" s="630" t="s">
        <v>335</v>
      </c>
      <c r="D3" s="630"/>
      <c r="E3" s="630"/>
      <c r="F3" s="630"/>
      <c r="G3" s="631"/>
      <c r="H3" s="289"/>
      <c r="I3" s="285"/>
      <c r="J3" s="285"/>
    </row>
    <row r="4" spans="2:20" s="251" customFormat="1" ht="18" customHeight="1" thickBot="1" x14ac:dyDescent="0.35">
      <c r="B4" s="320" t="s">
        <v>243</v>
      </c>
      <c r="C4" s="321" t="s">
        <v>336</v>
      </c>
      <c r="D4" s="322" t="s">
        <v>511</v>
      </c>
      <c r="E4" s="323" t="s">
        <v>512</v>
      </c>
      <c r="F4" s="324" t="s">
        <v>513</v>
      </c>
      <c r="G4" s="325" t="s">
        <v>514</v>
      </c>
      <c r="H4" s="289"/>
      <c r="I4" s="285"/>
      <c r="J4" s="285"/>
    </row>
    <row r="5" spans="2:20" s="251" customFormat="1" ht="57.75" customHeight="1" x14ac:dyDescent="0.2">
      <c r="B5" s="642"/>
      <c r="C5" s="326" t="s">
        <v>510</v>
      </c>
      <c r="D5" s="327"/>
      <c r="E5" s="328"/>
      <c r="F5" s="329"/>
      <c r="G5" s="330"/>
      <c r="H5" s="291"/>
      <c r="N5" s="249"/>
      <c r="O5" s="250"/>
      <c r="P5" s="250"/>
      <c r="Q5" s="258"/>
      <c r="R5" s="259"/>
      <c r="S5" s="260"/>
      <c r="T5" s="261"/>
    </row>
    <row r="6" spans="2:20" s="251" customFormat="1" ht="24" customHeight="1" x14ac:dyDescent="0.2">
      <c r="B6" s="643"/>
      <c r="C6" s="1" t="s">
        <v>337</v>
      </c>
      <c r="D6" s="1"/>
      <c r="E6" s="26"/>
      <c r="F6" s="290"/>
      <c r="G6" s="331"/>
      <c r="H6" s="291"/>
      <c r="N6" s="249"/>
      <c r="O6" s="252"/>
      <c r="P6" s="252"/>
      <c r="Q6" s="262"/>
      <c r="R6" s="259"/>
      <c r="S6" s="260"/>
      <c r="T6" s="261"/>
    </row>
    <row r="7" spans="2:20" s="251" customFormat="1" ht="17.25" thickBot="1" x14ac:dyDescent="0.25">
      <c r="B7" s="644"/>
      <c r="C7" s="332" t="s">
        <v>338</v>
      </c>
      <c r="D7" s="332"/>
      <c r="E7" s="333"/>
      <c r="F7" s="334"/>
      <c r="G7" s="335"/>
      <c r="H7" s="291"/>
      <c r="N7" s="249"/>
      <c r="O7" s="250"/>
      <c r="P7" s="250"/>
      <c r="Q7" s="262"/>
      <c r="R7" s="259"/>
      <c r="S7" s="260"/>
      <c r="T7" s="261"/>
    </row>
    <row r="8" spans="2:20" s="251" customFormat="1" ht="20.25" customHeight="1" thickBot="1" x14ac:dyDescent="0.25">
      <c r="B8" s="639" t="s">
        <v>515</v>
      </c>
      <c r="C8" s="640"/>
      <c r="D8" s="640"/>
      <c r="E8" s="640"/>
      <c r="F8" s="640"/>
      <c r="G8" s="641"/>
      <c r="H8" s="291"/>
      <c r="N8" s="253"/>
      <c r="O8" s="254"/>
      <c r="P8" s="254"/>
      <c r="Q8" s="263"/>
      <c r="R8" s="264"/>
      <c r="S8" s="260"/>
      <c r="T8" s="261"/>
    </row>
    <row r="9" spans="2:20" s="251" customFormat="1" ht="16.5" x14ac:dyDescent="0.25">
      <c r="B9" s="636">
        <v>1</v>
      </c>
      <c r="C9" s="346" t="s">
        <v>339</v>
      </c>
      <c r="D9" s="347"/>
      <c r="E9" s="348"/>
      <c r="F9" s="349"/>
      <c r="G9" s="350"/>
      <c r="H9" s="291"/>
      <c r="N9" s="255"/>
      <c r="O9" s="265"/>
      <c r="P9" s="265"/>
      <c r="Q9" s="266"/>
      <c r="R9" s="267"/>
      <c r="S9" s="268"/>
      <c r="T9" s="269"/>
    </row>
    <row r="10" spans="2:20" s="251" customFormat="1" ht="63.75" customHeight="1" x14ac:dyDescent="0.25">
      <c r="B10" s="637"/>
      <c r="C10" s="351" t="s">
        <v>340</v>
      </c>
      <c r="D10" s="351"/>
      <c r="E10" s="352"/>
      <c r="F10" s="353"/>
      <c r="G10" s="354"/>
      <c r="H10" s="291"/>
      <c r="N10" s="270"/>
      <c r="O10" s="271"/>
      <c r="P10" s="271"/>
      <c r="Q10" s="272"/>
      <c r="R10" s="273"/>
      <c r="S10" s="273"/>
      <c r="T10" s="274"/>
    </row>
    <row r="11" spans="2:20" s="251" customFormat="1" ht="126" customHeight="1" x14ac:dyDescent="0.25">
      <c r="B11" s="637"/>
      <c r="C11" s="355" t="s">
        <v>341</v>
      </c>
      <c r="D11" s="351"/>
      <c r="E11" s="352"/>
      <c r="F11" s="353"/>
      <c r="G11" s="354"/>
      <c r="H11" s="291"/>
      <c r="N11" s="275"/>
      <c r="O11" s="276"/>
      <c r="P11" s="276"/>
      <c r="Q11" s="276"/>
      <c r="R11" s="276"/>
      <c r="S11" s="276"/>
      <c r="T11" s="277"/>
    </row>
    <row r="12" spans="2:20" s="251" customFormat="1" ht="16.5" x14ac:dyDescent="0.2">
      <c r="B12" s="637"/>
      <c r="C12" s="351" t="s">
        <v>342</v>
      </c>
      <c r="D12" s="351"/>
      <c r="E12" s="352"/>
      <c r="F12" s="353"/>
      <c r="G12" s="354"/>
      <c r="H12" s="291"/>
      <c r="N12" s="278"/>
      <c r="O12" s="279"/>
      <c r="P12" s="279"/>
      <c r="Q12" s="256"/>
      <c r="R12" s="257"/>
      <c r="S12" s="280"/>
      <c r="T12" s="281"/>
    </row>
    <row r="13" spans="2:20" s="251" customFormat="1" ht="16.5" x14ac:dyDescent="0.25">
      <c r="B13" s="637"/>
      <c r="C13" s="351"/>
      <c r="D13" s="351"/>
      <c r="E13" s="352"/>
      <c r="F13" s="353"/>
      <c r="G13" s="354"/>
      <c r="H13" s="291"/>
    </row>
    <row r="14" spans="2:20" s="251" customFormat="1" ht="16.5" x14ac:dyDescent="0.25">
      <c r="B14" s="637"/>
      <c r="C14" s="356" t="s">
        <v>343</v>
      </c>
      <c r="D14" s="351"/>
      <c r="E14" s="352"/>
      <c r="F14" s="353"/>
      <c r="G14" s="354"/>
      <c r="H14" s="291"/>
    </row>
    <row r="15" spans="2:20" s="251" customFormat="1" ht="16.5" x14ac:dyDescent="0.25">
      <c r="B15" s="637"/>
      <c r="C15" s="355"/>
      <c r="D15" s="352"/>
      <c r="E15" s="352"/>
      <c r="F15" s="353"/>
      <c r="G15" s="354"/>
      <c r="H15" s="291"/>
    </row>
    <row r="16" spans="2:20" s="251" customFormat="1" ht="33" x14ac:dyDescent="0.25">
      <c r="B16" s="637"/>
      <c r="C16" s="355" t="s">
        <v>344</v>
      </c>
      <c r="D16" s="352"/>
      <c r="E16" s="352"/>
      <c r="F16" s="353"/>
      <c r="G16" s="354"/>
      <c r="H16" s="291"/>
    </row>
    <row r="17" spans="2:8" s="251" customFormat="1" ht="33" x14ac:dyDescent="0.25">
      <c r="B17" s="637"/>
      <c r="C17" s="355" t="s">
        <v>345</v>
      </c>
      <c r="D17" s="352"/>
      <c r="E17" s="352"/>
      <c r="F17" s="353"/>
      <c r="G17" s="354"/>
      <c r="H17" s="291"/>
    </row>
    <row r="18" spans="2:8" s="251" customFormat="1" ht="33" x14ac:dyDescent="0.25">
      <c r="B18" s="637"/>
      <c r="C18" s="355" t="s">
        <v>346</v>
      </c>
      <c r="D18" s="352"/>
      <c r="E18" s="352"/>
      <c r="F18" s="353"/>
      <c r="G18" s="354"/>
      <c r="H18" s="291"/>
    </row>
    <row r="19" spans="2:8" s="251" customFormat="1" ht="33" x14ac:dyDescent="0.25">
      <c r="B19" s="637"/>
      <c r="C19" s="355" t="s">
        <v>347</v>
      </c>
      <c r="D19" s="352"/>
      <c r="E19" s="352"/>
      <c r="F19" s="353"/>
      <c r="G19" s="354"/>
      <c r="H19" s="291"/>
    </row>
    <row r="20" spans="2:8" s="251" customFormat="1" ht="111" customHeight="1" x14ac:dyDescent="0.25">
      <c r="B20" s="637"/>
      <c r="C20" s="357" t="s">
        <v>348</v>
      </c>
      <c r="D20" s="352"/>
      <c r="E20" s="352"/>
      <c r="F20" s="353"/>
      <c r="G20" s="354"/>
      <c r="H20" s="291"/>
    </row>
    <row r="21" spans="2:8" s="251" customFormat="1" ht="16.5" x14ac:dyDescent="0.25">
      <c r="B21" s="637"/>
      <c r="C21" s="351" t="s">
        <v>349</v>
      </c>
      <c r="D21" s="352"/>
      <c r="E21" s="352"/>
      <c r="F21" s="353"/>
      <c r="G21" s="354"/>
      <c r="H21" s="291"/>
    </row>
    <row r="22" spans="2:8" s="251" customFormat="1" ht="50.25" thickBot="1" x14ac:dyDescent="0.3">
      <c r="B22" s="645"/>
      <c r="C22" s="358" t="s">
        <v>350</v>
      </c>
      <c r="D22" s="211"/>
      <c r="E22" s="359"/>
      <c r="F22" s="360"/>
      <c r="G22" s="361"/>
      <c r="H22" s="291"/>
    </row>
    <row r="23" spans="2:8" s="251" customFormat="1" ht="17.25" thickBot="1" x14ac:dyDescent="0.3">
      <c r="B23" s="646" t="s">
        <v>351</v>
      </c>
      <c r="C23" s="647"/>
      <c r="D23" s="362" t="s">
        <v>352</v>
      </c>
      <c r="E23" s="363">
        <v>1</v>
      </c>
      <c r="F23" s="364"/>
      <c r="G23" s="365">
        <f>F23*E23</f>
        <v>0</v>
      </c>
      <c r="H23" s="291"/>
    </row>
    <row r="24" spans="2:8" s="251" customFormat="1" ht="16.5" x14ac:dyDescent="0.25">
      <c r="B24" s="636">
        <v>2</v>
      </c>
      <c r="C24" s="366" t="s">
        <v>353</v>
      </c>
      <c r="D24" s="347"/>
      <c r="E24" s="348"/>
      <c r="F24" s="349"/>
      <c r="G24" s="350"/>
      <c r="H24" s="291"/>
    </row>
    <row r="25" spans="2:8" s="251" customFormat="1" ht="41.25" customHeight="1" x14ac:dyDescent="0.25">
      <c r="B25" s="637"/>
      <c r="C25" s="355" t="s">
        <v>354</v>
      </c>
      <c r="D25" s="352"/>
      <c r="E25" s="352"/>
      <c r="F25" s="353"/>
      <c r="G25" s="354"/>
      <c r="H25" s="291"/>
    </row>
    <row r="26" spans="2:8" s="251" customFormat="1" ht="27" customHeight="1" x14ac:dyDescent="0.25">
      <c r="B26" s="637"/>
      <c r="C26" s="351" t="s">
        <v>355</v>
      </c>
      <c r="D26" s="352"/>
      <c r="E26" s="352"/>
      <c r="F26" s="353"/>
      <c r="G26" s="354"/>
      <c r="H26" s="291"/>
    </row>
    <row r="27" spans="2:8" s="251" customFormat="1" ht="27" customHeight="1" x14ac:dyDescent="0.25">
      <c r="B27" s="637"/>
      <c r="C27" s="351" t="s">
        <v>356</v>
      </c>
      <c r="D27" s="352"/>
      <c r="E27" s="352"/>
      <c r="F27" s="353"/>
      <c r="G27" s="354"/>
      <c r="H27" s="291"/>
    </row>
    <row r="28" spans="2:8" s="251" customFormat="1" ht="25.5" customHeight="1" x14ac:dyDescent="0.25">
      <c r="B28" s="637"/>
      <c r="C28" s="351" t="s">
        <v>349</v>
      </c>
      <c r="D28" s="352"/>
      <c r="E28" s="352"/>
      <c r="F28" s="353"/>
      <c r="G28" s="354"/>
      <c r="H28" s="291"/>
    </row>
    <row r="29" spans="2:8" s="251" customFormat="1" ht="117" customHeight="1" x14ac:dyDescent="0.25">
      <c r="B29" s="637"/>
      <c r="C29" s="357" t="s">
        <v>518</v>
      </c>
      <c r="D29" s="352"/>
      <c r="E29" s="352"/>
      <c r="F29" s="353"/>
      <c r="G29" s="354"/>
      <c r="H29" s="291"/>
    </row>
    <row r="30" spans="2:8" s="251" customFormat="1" ht="50.25" thickBot="1" x14ac:dyDescent="0.3">
      <c r="B30" s="638"/>
      <c r="C30" s="367" t="s">
        <v>350</v>
      </c>
      <c r="D30" s="368"/>
      <c r="E30" s="369"/>
      <c r="F30" s="370"/>
      <c r="G30" s="371"/>
      <c r="H30" s="291"/>
    </row>
    <row r="31" spans="2:8" s="251" customFormat="1" ht="17.25" thickBot="1" x14ac:dyDescent="0.3">
      <c r="B31" s="632" t="s">
        <v>351</v>
      </c>
      <c r="C31" s="633"/>
      <c r="D31" s="362" t="s">
        <v>352</v>
      </c>
      <c r="E31" s="363">
        <v>1</v>
      </c>
      <c r="F31" s="364"/>
      <c r="G31" s="365">
        <f>F31*E31</f>
        <v>0</v>
      </c>
      <c r="H31" s="291"/>
    </row>
    <row r="32" spans="2:8" s="251" customFormat="1" ht="16.5" x14ac:dyDescent="0.25">
      <c r="B32" s="651">
        <v>3</v>
      </c>
      <c r="C32" s="372" t="s">
        <v>357</v>
      </c>
      <c r="D32" s="347"/>
      <c r="E32" s="348"/>
      <c r="F32" s="349"/>
      <c r="G32" s="350"/>
      <c r="H32" s="291"/>
    </row>
    <row r="33" spans="2:8" s="251" customFormat="1" ht="33" x14ac:dyDescent="0.25">
      <c r="B33" s="652"/>
      <c r="C33" s="373" t="s">
        <v>354</v>
      </c>
      <c r="D33" s="352"/>
      <c r="E33" s="352"/>
      <c r="F33" s="353"/>
      <c r="G33" s="354"/>
      <c r="H33" s="291"/>
    </row>
    <row r="34" spans="2:8" s="251" customFormat="1" ht="16.5" x14ac:dyDescent="0.25">
      <c r="B34" s="652"/>
      <c r="C34" s="374" t="s">
        <v>358</v>
      </c>
      <c r="D34" s="352"/>
      <c r="E34" s="352"/>
      <c r="F34" s="353"/>
      <c r="G34" s="354"/>
      <c r="H34" s="291"/>
    </row>
    <row r="35" spans="2:8" s="251" customFormat="1" ht="16.5" x14ac:dyDescent="0.25">
      <c r="B35" s="652"/>
      <c r="C35" s="374" t="s">
        <v>356</v>
      </c>
      <c r="D35" s="352"/>
      <c r="E35" s="352"/>
      <c r="F35" s="353"/>
      <c r="G35" s="354"/>
      <c r="H35" s="291"/>
    </row>
    <row r="36" spans="2:8" s="251" customFormat="1" ht="16.5" x14ac:dyDescent="0.25">
      <c r="B36" s="652"/>
      <c r="C36" s="374" t="s">
        <v>349</v>
      </c>
      <c r="D36" s="352"/>
      <c r="E36" s="352"/>
      <c r="F36" s="353"/>
      <c r="G36" s="354"/>
      <c r="H36" s="291"/>
    </row>
    <row r="37" spans="2:8" s="251" customFormat="1" ht="115.5" x14ac:dyDescent="0.25">
      <c r="B37" s="652"/>
      <c r="C37" s="375" t="s">
        <v>519</v>
      </c>
      <c r="D37" s="352"/>
      <c r="E37" s="352"/>
      <c r="F37" s="353"/>
      <c r="G37" s="354"/>
      <c r="H37" s="291"/>
    </row>
    <row r="38" spans="2:8" s="251" customFormat="1" ht="50.25" thickBot="1" x14ac:dyDescent="0.3">
      <c r="B38" s="653"/>
      <c r="C38" s="376" t="s">
        <v>350</v>
      </c>
      <c r="D38" s="368"/>
      <c r="E38" s="369"/>
      <c r="F38" s="370"/>
      <c r="G38" s="371"/>
      <c r="H38" s="291"/>
    </row>
    <row r="39" spans="2:8" s="251" customFormat="1" ht="17.25" thickBot="1" x14ac:dyDescent="0.3">
      <c r="B39" s="632" t="s">
        <v>351</v>
      </c>
      <c r="C39" s="633"/>
      <c r="D39" s="362" t="s">
        <v>352</v>
      </c>
      <c r="E39" s="363">
        <v>1</v>
      </c>
      <c r="F39" s="364"/>
      <c r="G39" s="377">
        <f>F39*E39</f>
        <v>0</v>
      </c>
      <c r="H39" s="291"/>
    </row>
    <row r="40" spans="2:8" s="251" customFormat="1" ht="16.5" x14ac:dyDescent="0.25">
      <c r="B40" s="651">
        <v>4</v>
      </c>
      <c r="C40" s="378" t="s">
        <v>359</v>
      </c>
      <c r="D40" s="379"/>
      <c r="E40" s="379"/>
      <c r="F40" s="380"/>
      <c r="G40" s="381"/>
      <c r="H40" s="291"/>
    </row>
    <row r="41" spans="2:8" s="251" customFormat="1" ht="33" x14ac:dyDescent="0.25">
      <c r="B41" s="652"/>
      <c r="C41" s="373" t="s">
        <v>360</v>
      </c>
      <c r="D41" s="355"/>
      <c r="E41" s="355"/>
      <c r="F41" s="382"/>
      <c r="G41" s="383"/>
      <c r="H41" s="291"/>
    </row>
    <row r="42" spans="2:8" s="251" customFormat="1" ht="16.5" x14ac:dyDescent="0.25">
      <c r="B42" s="652"/>
      <c r="C42" s="373" t="s">
        <v>361</v>
      </c>
      <c r="D42" s="355"/>
      <c r="E42" s="355"/>
      <c r="F42" s="382"/>
      <c r="G42" s="383"/>
      <c r="H42" s="291"/>
    </row>
    <row r="43" spans="2:8" s="251" customFormat="1" ht="16.5" x14ac:dyDescent="0.25">
      <c r="B43" s="652"/>
      <c r="C43" s="373" t="s">
        <v>362</v>
      </c>
      <c r="D43" s="355"/>
      <c r="E43" s="355"/>
      <c r="F43" s="382"/>
      <c r="G43" s="383"/>
      <c r="H43" s="291"/>
    </row>
    <row r="44" spans="2:8" s="251" customFormat="1" ht="33" x14ac:dyDescent="0.25">
      <c r="B44" s="652"/>
      <c r="C44" s="373" t="s">
        <v>363</v>
      </c>
      <c r="D44" s="355"/>
      <c r="E44" s="355"/>
      <c r="F44" s="382"/>
      <c r="G44" s="383"/>
      <c r="H44" s="291"/>
    </row>
    <row r="45" spans="2:8" s="251" customFormat="1" ht="115.5" x14ac:dyDescent="0.25">
      <c r="B45" s="652"/>
      <c r="C45" s="384" t="s">
        <v>519</v>
      </c>
      <c r="D45" s="355"/>
      <c r="E45" s="355"/>
      <c r="F45" s="382"/>
      <c r="G45" s="383"/>
      <c r="H45" s="291"/>
    </row>
    <row r="46" spans="2:8" s="251" customFormat="1" ht="16.5" x14ac:dyDescent="0.25">
      <c r="B46" s="652"/>
      <c r="C46" s="373" t="s">
        <v>349</v>
      </c>
      <c r="D46" s="355"/>
      <c r="E46" s="355"/>
      <c r="F46" s="382"/>
      <c r="G46" s="383"/>
      <c r="H46" s="291"/>
    </row>
    <row r="47" spans="2:8" s="251" customFormat="1" ht="50.25" thickBot="1" x14ac:dyDescent="0.3">
      <c r="B47" s="653"/>
      <c r="C47" s="385" t="s">
        <v>350</v>
      </c>
      <c r="D47" s="386"/>
      <c r="E47" s="387"/>
      <c r="F47" s="388"/>
      <c r="G47" s="389"/>
      <c r="H47" s="291"/>
    </row>
    <row r="48" spans="2:8" s="251" customFormat="1" ht="18" customHeight="1" thickBot="1" x14ac:dyDescent="0.3">
      <c r="B48" s="632" t="s">
        <v>351</v>
      </c>
      <c r="C48" s="633"/>
      <c r="D48" s="362" t="s">
        <v>352</v>
      </c>
      <c r="E48" s="363">
        <v>1</v>
      </c>
      <c r="F48" s="364"/>
      <c r="G48" s="377">
        <f>F48*E48</f>
        <v>0</v>
      </c>
      <c r="H48" s="291"/>
    </row>
    <row r="49" spans="2:8" s="251" customFormat="1" ht="16.5" x14ac:dyDescent="0.25">
      <c r="B49" s="651">
        <v>5</v>
      </c>
      <c r="C49" s="372" t="s">
        <v>364</v>
      </c>
      <c r="D49" s="347"/>
      <c r="E49" s="348"/>
      <c r="F49" s="349"/>
      <c r="G49" s="350"/>
      <c r="H49" s="291"/>
    </row>
    <row r="50" spans="2:8" s="251" customFormat="1" ht="33" x14ac:dyDescent="0.25">
      <c r="B50" s="652"/>
      <c r="C50" s="373" t="s">
        <v>365</v>
      </c>
      <c r="D50" s="352"/>
      <c r="E50" s="352"/>
      <c r="F50" s="353"/>
      <c r="G50" s="354"/>
      <c r="H50" s="291"/>
    </row>
    <row r="51" spans="2:8" s="251" customFormat="1" ht="16.5" x14ac:dyDescent="0.25">
      <c r="B51" s="652"/>
      <c r="C51" s="374" t="s">
        <v>366</v>
      </c>
      <c r="D51" s="352"/>
      <c r="E51" s="352"/>
      <c r="F51" s="353"/>
      <c r="G51" s="354"/>
      <c r="H51" s="291"/>
    </row>
    <row r="52" spans="2:8" s="251" customFormat="1" ht="33" x14ac:dyDescent="0.25">
      <c r="B52" s="652"/>
      <c r="C52" s="373" t="s">
        <v>367</v>
      </c>
      <c r="D52" s="352"/>
      <c r="E52" s="352"/>
      <c r="F52" s="353"/>
      <c r="G52" s="354"/>
      <c r="H52" s="291"/>
    </row>
    <row r="53" spans="2:8" s="251" customFormat="1" ht="50.25" thickBot="1" x14ac:dyDescent="0.3">
      <c r="B53" s="653"/>
      <c r="C53" s="376" t="s">
        <v>350</v>
      </c>
      <c r="D53" s="368"/>
      <c r="E53" s="369"/>
      <c r="F53" s="370"/>
      <c r="G53" s="371"/>
      <c r="H53" s="291"/>
    </row>
    <row r="54" spans="2:8" s="251" customFormat="1" ht="17.25" thickBot="1" x14ac:dyDescent="0.3">
      <c r="B54" s="632" t="s">
        <v>351</v>
      </c>
      <c r="C54" s="633"/>
      <c r="D54" s="362" t="s">
        <v>352</v>
      </c>
      <c r="E54" s="363">
        <v>1</v>
      </c>
      <c r="F54" s="364"/>
      <c r="G54" s="365">
        <f>F54*E54</f>
        <v>0</v>
      </c>
      <c r="H54" s="291"/>
    </row>
    <row r="55" spans="2:8" s="251" customFormat="1" ht="16.5" x14ac:dyDescent="0.25">
      <c r="B55" s="651">
        <v>5</v>
      </c>
      <c r="C55" s="372" t="s">
        <v>368</v>
      </c>
      <c r="D55" s="347"/>
      <c r="E55" s="348"/>
      <c r="F55" s="349"/>
      <c r="G55" s="350"/>
      <c r="H55" s="291"/>
    </row>
    <row r="56" spans="2:8" s="251" customFormat="1" ht="33" x14ac:dyDescent="0.25">
      <c r="B56" s="652"/>
      <c r="C56" s="373" t="s">
        <v>365</v>
      </c>
      <c r="D56" s="352"/>
      <c r="E56" s="352"/>
      <c r="F56" s="353"/>
      <c r="G56" s="354"/>
      <c r="H56" s="291"/>
    </row>
    <row r="57" spans="2:8" s="251" customFormat="1" ht="16.5" x14ac:dyDescent="0.25">
      <c r="B57" s="652"/>
      <c r="C57" s="374" t="s">
        <v>366</v>
      </c>
      <c r="D57" s="352"/>
      <c r="E57" s="352"/>
      <c r="F57" s="353"/>
      <c r="G57" s="354"/>
      <c r="H57" s="291"/>
    </row>
    <row r="58" spans="2:8" s="251" customFormat="1" ht="33" x14ac:dyDescent="0.25">
      <c r="B58" s="652"/>
      <c r="C58" s="373" t="s">
        <v>367</v>
      </c>
      <c r="D58" s="352"/>
      <c r="E58" s="352"/>
      <c r="F58" s="353"/>
      <c r="G58" s="354"/>
      <c r="H58" s="291"/>
    </row>
    <row r="59" spans="2:8" s="251" customFormat="1" ht="50.25" thickBot="1" x14ac:dyDescent="0.3">
      <c r="B59" s="653"/>
      <c r="C59" s="376" t="s">
        <v>350</v>
      </c>
      <c r="D59" s="368"/>
      <c r="E59" s="369"/>
      <c r="F59" s="370"/>
      <c r="G59" s="371"/>
      <c r="H59" s="291"/>
    </row>
    <row r="60" spans="2:8" s="251" customFormat="1" ht="14.25" customHeight="1" thickBot="1" x14ac:dyDescent="0.3">
      <c r="B60" s="632" t="s">
        <v>351</v>
      </c>
      <c r="C60" s="633"/>
      <c r="D60" s="362" t="s">
        <v>352</v>
      </c>
      <c r="E60" s="363">
        <v>1</v>
      </c>
      <c r="F60" s="364"/>
      <c r="G60" s="365">
        <f>F60*E60</f>
        <v>0</v>
      </c>
      <c r="H60" s="291"/>
    </row>
    <row r="61" spans="2:8" s="251" customFormat="1" ht="33" x14ac:dyDescent="0.25">
      <c r="B61" s="390">
        <v>6</v>
      </c>
      <c r="C61" s="347" t="s">
        <v>369</v>
      </c>
      <c r="D61" s="391"/>
      <c r="E61" s="348"/>
      <c r="F61" s="349"/>
      <c r="G61" s="350"/>
      <c r="H61" s="291"/>
    </row>
    <row r="62" spans="2:8" s="251" customFormat="1" ht="16.5" x14ac:dyDescent="0.25">
      <c r="B62" s="392"/>
      <c r="C62" s="351" t="s">
        <v>370</v>
      </c>
      <c r="D62" s="208" t="s">
        <v>371</v>
      </c>
      <c r="E62" s="352">
        <v>150</v>
      </c>
      <c r="F62" s="353"/>
      <c r="G62" s="354">
        <f>F62*E62</f>
        <v>0</v>
      </c>
      <c r="H62" s="291"/>
    </row>
    <row r="63" spans="2:8" s="251" customFormat="1" ht="16.5" x14ac:dyDescent="0.25">
      <c r="B63" s="392"/>
      <c r="C63" s="351" t="s">
        <v>372</v>
      </c>
      <c r="D63" s="208" t="s">
        <v>373</v>
      </c>
      <c r="E63" s="352">
        <v>149</v>
      </c>
      <c r="F63" s="353"/>
      <c r="G63" s="354">
        <f>F63*E63</f>
        <v>0</v>
      </c>
      <c r="H63" s="291"/>
    </row>
    <row r="64" spans="2:8" s="251" customFormat="1" ht="16.5" x14ac:dyDescent="0.25">
      <c r="B64" s="392">
        <v>7</v>
      </c>
      <c r="C64" s="351" t="s">
        <v>374</v>
      </c>
      <c r="D64" s="208"/>
      <c r="E64" s="352"/>
      <c r="F64" s="353"/>
      <c r="G64" s="354"/>
      <c r="H64" s="291"/>
    </row>
    <row r="65" spans="2:8" s="251" customFormat="1" ht="16.5" x14ac:dyDescent="0.25">
      <c r="B65" s="393"/>
      <c r="C65" s="351" t="s">
        <v>375</v>
      </c>
      <c r="D65" s="352" t="s">
        <v>281</v>
      </c>
      <c r="E65" s="352">
        <v>50</v>
      </c>
      <c r="F65" s="353"/>
      <c r="G65" s="354">
        <f>F65*E65</f>
        <v>0</v>
      </c>
      <c r="H65" s="291"/>
    </row>
    <row r="66" spans="2:8" s="251" customFormat="1" ht="16.5" x14ac:dyDescent="0.25">
      <c r="B66" s="393">
        <v>8</v>
      </c>
      <c r="C66" s="351" t="s">
        <v>376</v>
      </c>
      <c r="D66" s="352" t="s">
        <v>281</v>
      </c>
      <c r="E66" s="352">
        <v>30</v>
      </c>
      <c r="F66" s="353"/>
      <c r="G66" s="354">
        <f>F66*E66</f>
        <v>0</v>
      </c>
      <c r="H66" s="291"/>
    </row>
    <row r="67" spans="2:8" s="251" customFormat="1" ht="16.5" x14ac:dyDescent="0.25">
      <c r="B67" s="393">
        <v>9</v>
      </c>
      <c r="C67" s="351" t="s">
        <v>377</v>
      </c>
      <c r="D67" s="352" t="s">
        <v>281</v>
      </c>
      <c r="E67" s="352">
        <v>30</v>
      </c>
      <c r="F67" s="353"/>
      <c r="G67" s="354">
        <f>F67*E67</f>
        <v>0</v>
      </c>
      <c r="H67" s="291"/>
    </row>
    <row r="68" spans="2:8" s="251" customFormat="1" ht="16.5" x14ac:dyDescent="0.25">
      <c r="B68" s="393">
        <v>10</v>
      </c>
      <c r="C68" s="351" t="s">
        <v>378</v>
      </c>
      <c r="D68" s="352" t="s">
        <v>281</v>
      </c>
      <c r="E68" s="352">
        <v>45</v>
      </c>
      <c r="F68" s="353"/>
      <c r="G68" s="354">
        <f>F68*E68</f>
        <v>0</v>
      </c>
      <c r="H68" s="291"/>
    </row>
    <row r="69" spans="2:8" s="251" customFormat="1" ht="16.5" x14ac:dyDescent="0.25">
      <c r="B69" s="393">
        <v>11</v>
      </c>
      <c r="C69" s="351" t="s">
        <v>379</v>
      </c>
      <c r="D69" s="352" t="s">
        <v>281</v>
      </c>
      <c r="E69" s="352">
        <v>45</v>
      </c>
      <c r="F69" s="353"/>
      <c r="G69" s="354">
        <f>F69*E69</f>
        <v>0</v>
      </c>
      <c r="H69" s="291"/>
    </row>
    <row r="70" spans="2:8" s="251" customFormat="1" ht="17.25" thickBot="1" x14ac:dyDescent="0.3">
      <c r="B70" s="394"/>
      <c r="C70" s="395" t="s">
        <v>380</v>
      </c>
      <c r="D70" s="358"/>
      <c r="E70" s="359"/>
      <c r="F70" s="360"/>
      <c r="G70" s="361"/>
      <c r="H70" s="291"/>
    </row>
    <row r="71" spans="2:8" s="251" customFormat="1" ht="17.25" thickBot="1" x14ac:dyDescent="0.3">
      <c r="B71" s="634" t="s">
        <v>381</v>
      </c>
      <c r="C71" s="635"/>
      <c r="D71" s="136"/>
      <c r="E71" s="136">
        <v>1</v>
      </c>
      <c r="F71" s="337"/>
      <c r="G71" s="338">
        <f>SUM(G23:G70)</f>
        <v>0</v>
      </c>
      <c r="H71" s="291"/>
    </row>
    <row r="72" spans="2:8" s="251" customFormat="1" ht="17.25" thickBot="1" x14ac:dyDescent="0.3">
      <c r="B72" s="685"/>
      <c r="C72" s="686"/>
      <c r="D72" s="686"/>
      <c r="E72" s="686"/>
      <c r="F72" s="686"/>
      <c r="G72" s="687"/>
      <c r="H72" s="291"/>
    </row>
    <row r="73" spans="2:8" s="251" customFormat="1" ht="17.25" thickBot="1" x14ac:dyDescent="0.3">
      <c r="B73" s="648" t="s">
        <v>382</v>
      </c>
      <c r="C73" s="649"/>
      <c r="D73" s="649"/>
      <c r="E73" s="649"/>
      <c r="F73" s="649"/>
      <c r="G73" s="650"/>
      <c r="H73" s="291"/>
    </row>
    <row r="74" spans="2:8" s="251" customFormat="1" ht="55.5" customHeight="1" x14ac:dyDescent="0.25">
      <c r="B74" s="341"/>
      <c r="C74" s="396" t="s">
        <v>383</v>
      </c>
      <c r="D74" s="327"/>
      <c r="E74" s="328"/>
      <c r="F74" s="329"/>
      <c r="G74" s="330"/>
      <c r="H74" s="291"/>
    </row>
    <row r="75" spans="2:8" s="251" customFormat="1" ht="134.25" customHeight="1" x14ac:dyDescent="0.25">
      <c r="B75" s="343">
        <v>1</v>
      </c>
      <c r="C75" s="296" t="s">
        <v>384</v>
      </c>
      <c r="D75" s="78" t="s">
        <v>385</v>
      </c>
      <c r="E75" s="26">
        <v>29</v>
      </c>
      <c r="F75" s="290"/>
      <c r="G75" s="331">
        <f>F75*E75</f>
        <v>0</v>
      </c>
      <c r="H75" s="291"/>
    </row>
    <row r="76" spans="2:8" s="251" customFormat="1" ht="135.75" customHeight="1" x14ac:dyDescent="0.25">
      <c r="B76" s="343">
        <v>2</v>
      </c>
      <c r="C76" s="296" t="s">
        <v>386</v>
      </c>
      <c r="D76" s="78" t="s">
        <v>385</v>
      </c>
      <c r="E76" s="26">
        <v>105</v>
      </c>
      <c r="F76" s="290"/>
      <c r="G76" s="331">
        <f>F76*E76</f>
        <v>0</v>
      </c>
      <c r="H76" s="291"/>
    </row>
    <row r="77" spans="2:8" s="251" customFormat="1" ht="135" customHeight="1" x14ac:dyDescent="0.25">
      <c r="B77" s="343">
        <v>3</v>
      </c>
      <c r="C77" s="296" t="s">
        <v>387</v>
      </c>
      <c r="D77" s="78" t="s">
        <v>385</v>
      </c>
      <c r="E77" s="26">
        <v>2</v>
      </c>
      <c r="F77" s="290"/>
      <c r="G77" s="331">
        <f>F77*E77</f>
        <v>0</v>
      </c>
      <c r="H77" s="291"/>
    </row>
    <row r="78" spans="2:8" s="251" customFormat="1" ht="119.25" customHeight="1" x14ac:dyDescent="0.25">
      <c r="B78" s="343">
        <v>4</v>
      </c>
      <c r="C78" s="296" t="s">
        <v>388</v>
      </c>
      <c r="D78" s="78" t="s">
        <v>385</v>
      </c>
      <c r="E78" s="26">
        <v>16</v>
      </c>
      <c r="F78" s="290"/>
      <c r="G78" s="331">
        <f t="shared" ref="G78:G83" si="0">F78*E78</f>
        <v>0</v>
      </c>
      <c r="H78" s="291"/>
    </row>
    <row r="79" spans="2:8" s="251" customFormat="1" ht="118.5" customHeight="1" x14ac:dyDescent="0.25">
      <c r="B79" s="343">
        <v>5</v>
      </c>
      <c r="C79" s="1" t="s">
        <v>389</v>
      </c>
      <c r="D79" s="78" t="s">
        <v>385</v>
      </c>
      <c r="E79" s="26">
        <v>28</v>
      </c>
      <c r="F79" s="290"/>
      <c r="G79" s="331">
        <f t="shared" si="0"/>
        <v>0</v>
      </c>
      <c r="H79" s="291"/>
    </row>
    <row r="80" spans="2:8" s="251" customFormat="1" ht="74.25" customHeight="1" x14ac:dyDescent="0.25">
      <c r="B80" s="343"/>
      <c r="C80" s="293" t="s">
        <v>390</v>
      </c>
      <c r="D80" s="1"/>
      <c r="E80" s="26"/>
      <c r="F80" s="290"/>
      <c r="G80" s="331"/>
      <c r="H80" s="291"/>
    </row>
    <row r="81" spans="2:8" s="251" customFormat="1" ht="16.5" x14ac:dyDescent="0.25">
      <c r="B81" s="343">
        <v>6</v>
      </c>
      <c r="C81" s="293" t="s">
        <v>391</v>
      </c>
      <c r="D81" s="26" t="s">
        <v>281</v>
      </c>
      <c r="E81" s="26">
        <v>3900</v>
      </c>
      <c r="F81" s="290"/>
      <c r="G81" s="331">
        <f t="shared" si="0"/>
        <v>0</v>
      </c>
      <c r="H81" s="291"/>
    </row>
    <row r="82" spans="2:8" s="251" customFormat="1" ht="16.5" x14ac:dyDescent="0.25">
      <c r="B82" s="343">
        <v>7</v>
      </c>
      <c r="C82" s="79" t="s">
        <v>392</v>
      </c>
      <c r="D82" s="26" t="s">
        <v>281</v>
      </c>
      <c r="E82" s="26">
        <v>2500</v>
      </c>
      <c r="F82" s="290"/>
      <c r="G82" s="331">
        <f t="shared" si="0"/>
        <v>0</v>
      </c>
      <c r="H82" s="291"/>
    </row>
    <row r="83" spans="2:8" s="251" customFormat="1" ht="17.25" thickBot="1" x14ac:dyDescent="0.3">
      <c r="B83" s="344">
        <v>8</v>
      </c>
      <c r="C83" s="339" t="s">
        <v>393</v>
      </c>
      <c r="D83" s="228" t="s">
        <v>394</v>
      </c>
      <c r="E83" s="333">
        <v>1</v>
      </c>
      <c r="F83" s="334"/>
      <c r="G83" s="335">
        <f t="shared" si="0"/>
        <v>0</v>
      </c>
      <c r="H83" s="291"/>
    </row>
    <row r="84" spans="2:8" s="251" customFormat="1" ht="17.25" thickBot="1" x14ac:dyDescent="0.3">
      <c r="B84" s="634" t="s">
        <v>395</v>
      </c>
      <c r="C84" s="635"/>
      <c r="D84" s="136"/>
      <c r="E84" s="336">
        <v>1</v>
      </c>
      <c r="F84" s="397"/>
      <c r="G84" s="338">
        <f>SUM(G75:G83)</f>
        <v>0</v>
      </c>
      <c r="H84" s="291"/>
    </row>
    <row r="85" spans="2:8" s="251" customFormat="1" ht="12" customHeight="1" thickBot="1" x14ac:dyDescent="0.3">
      <c r="B85" s="685"/>
      <c r="C85" s="686"/>
      <c r="D85" s="686"/>
      <c r="E85" s="686"/>
      <c r="F85" s="686"/>
      <c r="G85" s="687"/>
      <c r="H85" s="291"/>
    </row>
    <row r="86" spans="2:8" s="251" customFormat="1" ht="15.75" customHeight="1" thickBot="1" x14ac:dyDescent="0.3">
      <c r="B86" s="648" t="s">
        <v>396</v>
      </c>
      <c r="C86" s="649"/>
      <c r="D86" s="649"/>
      <c r="E86" s="649"/>
      <c r="F86" s="649"/>
      <c r="G86" s="650"/>
      <c r="H86" s="291"/>
    </row>
    <row r="87" spans="2:8" s="251" customFormat="1" ht="16.5" x14ac:dyDescent="0.25">
      <c r="B87" s="398">
        <v>1.1000000000000001</v>
      </c>
      <c r="C87" s="396" t="s">
        <v>397</v>
      </c>
      <c r="D87" s="328" t="s">
        <v>398</v>
      </c>
      <c r="E87" s="328">
        <v>600</v>
      </c>
      <c r="F87" s="329"/>
      <c r="G87" s="330">
        <f>F87*E87</f>
        <v>0</v>
      </c>
      <c r="H87" s="291"/>
    </row>
    <row r="88" spans="2:8" s="251" customFormat="1" ht="49.5" x14ac:dyDescent="0.25">
      <c r="B88" s="343"/>
      <c r="C88" s="293" t="s">
        <v>399</v>
      </c>
      <c r="D88" s="1"/>
      <c r="E88" s="26"/>
      <c r="F88" s="290"/>
      <c r="G88" s="331"/>
      <c r="H88" s="291"/>
    </row>
    <row r="89" spans="2:8" s="251" customFormat="1" ht="16.5" x14ac:dyDescent="0.25">
      <c r="B89" s="343">
        <v>1</v>
      </c>
      <c r="C89" s="293" t="s">
        <v>400</v>
      </c>
      <c r="D89" s="78" t="s">
        <v>385</v>
      </c>
      <c r="E89" s="78">
        <v>172</v>
      </c>
      <c r="F89" s="297"/>
      <c r="G89" s="331">
        <f>F89*E89</f>
        <v>0</v>
      </c>
      <c r="H89" s="291"/>
    </row>
    <row r="90" spans="2:8" s="251" customFormat="1" ht="16.5" x14ac:dyDescent="0.25">
      <c r="B90" s="343">
        <v>2</v>
      </c>
      <c r="C90" s="293" t="s">
        <v>401</v>
      </c>
      <c r="D90" s="78" t="s">
        <v>385</v>
      </c>
      <c r="E90" s="78">
        <v>41</v>
      </c>
      <c r="F90" s="297"/>
      <c r="G90" s="331">
        <f>F90*E90</f>
        <v>0</v>
      </c>
      <c r="H90" s="291"/>
    </row>
    <row r="91" spans="2:8" s="251" customFormat="1" ht="16.5" x14ac:dyDescent="0.25">
      <c r="B91" s="343"/>
      <c r="C91" s="293" t="s">
        <v>402</v>
      </c>
      <c r="D91" s="78" t="s">
        <v>385</v>
      </c>
      <c r="E91" s="78">
        <v>4</v>
      </c>
      <c r="F91" s="297"/>
      <c r="G91" s="331">
        <f>F91*E91</f>
        <v>0</v>
      </c>
      <c r="H91" s="291"/>
    </row>
    <row r="92" spans="2:8" s="251" customFormat="1" ht="59.25" customHeight="1" x14ac:dyDescent="0.25">
      <c r="B92" s="343"/>
      <c r="C92" s="293" t="s">
        <v>403</v>
      </c>
      <c r="D92" s="1"/>
      <c r="E92" s="26"/>
      <c r="F92" s="290"/>
      <c r="G92" s="331"/>
      <c r="H92" s="291"/>
    </row>
    <row r="93" spans="2:8" s="251" customFormat="1" ht="16.5" x14ac:dyDescent="0.25">
      <c r="B93" s="343">
        <v>4</v>
      </c>
      <c r="C93" s="293" t="s">
        <v>404</v>
      </c>
      <c r="D93" s="26" t="s">
        <v>281</v>
      </c>
      <c r="E93" s="78">
        <v>1600</v>
      </c>
      <c r="F93" s="297"/>
      <c r="G93" s="331">
        <f>F93*E93</f>
        <v>0</v>
      </c>
      <c r="H93" s="291"/>
    </row>
    <row r="94" spans="2:8" s="251" customFormat="1" ht="16.5" x14ac:dyDescent="0.25">
      <c r="B94" s="343">
        <v>5</v>
      </c>
      <c r="C94" s="293" t="s">
        <v>405</v>
      </c>
      <c r="D94" s="26" t="s">
        <v>281</v>
      </c>
      <c r="E94" s="78">
        <v>800</v>
      </c>
      <c r="F94" s="297"/>
      <c r="G94" s="331">
        <f>F94*E94</f>
        <v>0</v>
      </c>
      <c r="H94" s="291"/>
    </row>
    <row r="95" spans="2:8" s="251" customFormat="1" ht="137.25" customHeight="1" x14ac:dyDescent="0.25">
      <c r="B95" s="343"/>
      <c r="C95" s="293" t="s">
        <v>406</v>
      </c>
      <c r="D95" s="26"/>
      <c r="E95" s="78"/>
      <c r="F95" s="297"/>
      <c r="G95" s="331"/>
      <c r="H95" s="291"/>
    </row>
    <row r="96" spans="2:8" s="251" customFormat="1" ht="16.5" x14ac:dyDescent="0.25">
      <c r="B96" s="343">
        <v>6</v>
      </c>
      <c r="C96" s="293" t="s">
        <v>407</v>
      </c>
      <c r="D96" s="26" t="s">
        <v>281</v>
      </c>
      <c r="E96" s="78">
        <v>12</v>
      </c>
      <c r="F96" s="297"/>
      <c r="G96" s="331">
        <f t="shared" ref="G96:G101" si="1">F96*E96</f>
        <v>0</v>
      </c>
      <c r="H96" s="291"/>
    </row>
    <row r="97" spans="2:8" s="251" customFormat="1" ht="16.5" x14ac:dyDescent="0.25">
      <c r="B97" s="343">
        <v>7</v>
      </c>
      <c r="C97" s="293" t="s">
        <v>408</v>
      </c>
      <c r="D97" s="26" t="s">
        <v>281</v>
      </c>
      <c r="E97" s="78">
        <v>24</v>
      </c>
      <c r="F97" s="297"/>
      <c r="G97" s="331">
        <f t="shared" si="1"/>
        <v>0</v>
      </c>
      <c r="H97" s="291"/>
    </row>
    <row r="98" spans="2:8" s="251" customFormat="1" ht="16.5" x14ac:dyDescent="0.25">
      <c r="B98" s="343">
        <v>8</v>
      </c>
      <c r="C98" s="293" t="s">
        <v>409</v>
      </c>
      <c r="D98" s="26" t="s">
        <v>281</v>
      </c>
      <c r="E98" s="78">
        <v>54</v>
      </c>
      <c r="F98" s="297"/>
      <c r="G98" s="331">
        <f t="shared" si="1"/>
        <v>0</v>
      </c>
      <c r="H98" s="291"/>
    </row>
    <row r="99" spans="2:8" s="251" customFormat="1" ht="60.75" customHeight="1" x14ac:dyDescent="0.25">
      <c r="B99" s="343">
        <v>9</v>
      </c>
      <c r="C99" s="293" t="s">
        <v>410</v>
      </c>
      <c r="D99" s="26" t="s">
        <v>281</v>
      </c>
      <c r="E99" s="78">
        <v>60</v>
      </c>
      <c r="F99" s="297"/>
      <c r="G99" s="331">
        <f t="shared" si="1"/>
        <v>0</v>
      </c>
      <c r="H99" s="291"/>
    </row>
    <row r="100" spans="2:8" s="251" customFormat="1" ht="58.5" customHeight="1" x14ac:dyDescent="0.25">
      <c r="B100" s="343">
        <v>10</v>
      </c>
      <c r="C100" s="293" t="s">
        <v>410</v>
      </c>
      <c r="D100" s="26" t="s">
        <v>281</v>
      </c>
      <c r="E100" s="78">
        <v>60</v>
      </c>
      <c r="F100" s="297"/>
      <c r="G100" s="331">
        <f t="shared" si="1"/>
        <v>0</v>
      </c>
      <c r="H100" s="291"/>
    </row>
    <row r="101" spans="2:8" s="251" customFormat="1" ht="44.25" customHeight="1" x14ac:dyDescent="0.25">
      <c r="B101" s="343">
        <v>11</v>
      </c>
      <c r="C101" s="293" t="s">
        <v>411</v>
      </c>
      <c r="D101" s="26" t="s">
        <v>385</v>
      </c>
      <c r="E101" s="78">
        <v>1</v>
      </c>
      <c r="F101" s="297"/>
      <c r="G101" s="331">
        <f t="shared" si="1"/>
        <v>0</v>
      </c>
      <c r="H101" s="291"/>
    </row>
    <row r="102" spans="2:8" s="251" customFormat="1" ht="41.25" customHeight="1" x14ac:dyDescent="0.25">
      <c r="B102" s="343"/>
      <c r="C102" s="293" t="s">
        <v>412</v>
      </c>
      <c r="D102" s="1"/>
      <c r="E102" s="26"/>
      <c r="F102" s="290"/>
      <c r="G102" s="331"/>
      <c r="H102" s="291"/>
    </row>
    <row r="103" spans="2:8" s="251" customFormat="1" ht="16.5" x14ac:dyDescent="0.25">
      <c r="B103" s="343">
        <v>12</v>
      </c>
      <c r="C103" s="293" t="s">
        <v>413</v>
      </c>
      <c r="D103" s="26" t="s">
        <v>281</v>
      </c>
      <c r="E103" s="78">
        <v>1000</v>
      </c>
      <c r="F103" s="297"/>
      <c r="G103" s="331">
        <f>F103*E103</f>
        <v>0</v>
      </c>
      <c r="H103" s="291"/>
    </row>
    <row r="104" spans="2:8" s="282" customFormat="1" ht="16.5" x14ac:dyDescent="0.25">
      <c r="B104" s="343">
        <v>13</v>
      </c>
      <c r="C104" s="298" t="s">
        <v>414</v>
      </c>
      <c r="D104" s="78" t="s">
        <v>394</v>
      </c>
      <c r="E104" s="78">
        <v>1</v>
      </c>
      <c r="F104" s="297"/>
      <c r="G104" s="331">
        <f>F104*E104</f>
        <v>0</v>
      </c>
      <c r="H104" s="299"/>
    </row>
    <row r="105" spans="2:8" s="282" customFormat="1" ht="16.5" x14ac:dyDescent="0.25">
      <c r="B105" s="662">
        <v>14</v>
      </c>
      <c r="C105" s="300" t="s">
        <v>415</v>
      </c>
      <c r="D105" s="664" t="s">
        <v>385</v>
      </c>
      <c r="E105" s="664">
        <v>1</v>
      </c>
      <c r="F105" s="667"/>
      <c r="G105" s="670">
        <f>F105*E105</f>
        <v>0</v>
      </c>
      <c r="H105" s="299"/>
    </row>
    <row r="106" spans="2:8" s="282" customFormat="1" ht="16.5" x14ac:dyDescent="0.25">
      <c r="B106" s="643"/>
      <c r="C106" s="301" t="s">
        <v>416</v>
      </c>
      <c r="D106" s="665"/>
      <c r="E106" s="665"/>
      <c r="F106" s="668"/>
      <c r="G106" s="671"/>
      <c r="H106" s="299"/>
    </row>
    <row r="107" spans="2:8" s="282" customFormat="1" ht="16.5" x14ac:dyDescent="0.25">
      <c r="B107" s="643"/>
      <c r="C107" s="302" t="s">
        <v>417</v>
      </c>
      <c r="D107" s="665"/>
      <c r="E107" s="665"/>
      <c r="F107" s="668"/>
      <c r="G107" s="671"/>
      <c r="H107" s="299"/>
    </row>
    <row r="108" spans="2:8" s="282" customFormat="1" ht="16.5" x14ac:dyDescent="0.25">
      <c r="B108" s="643"/>
      <c r="C108" s="302" t="s">
        <v>418</v>
      </c>
      <c r="D108" s="665"/>
      <c r="E108" s="665"/>
      <c r="F108" s="668"/>
      <c r="G108" s="671"/>
      <c r="H108" s="299"/>
    </row>
    <row r="109" spans="2:8" s="282" customFormat="1" ht="16.5" x14ac:dyDescent="0.25">
      <c r="B109" s="643"/>
      <c r="C109" s="302" t="s">
        <v>419</v>
      </c>
      <c r="D109" s="665"/>
      <c r="E109" s="665"/>
      <c r="F109" s="668"/>
      <c r="G109" s="671"/>
      <c r="H109" s="299"/>
    </row>
    <row r="110" spans="2:8" s="282" customFormat="1" ht="16.5" x14ac:dyDescent="0.25">
      <c r="B110" s="643"/>
      <c r="C110" s="302" t="s">
        <v>420</v>
      </c>
      <c r="D110" s="665"/>
      <c r="E110" s="665"/>
      <c r="F110" s="668"/>
      <c r="G110" s="671"/>
      <c r="H110" s="299"/>
    </row>
    <row r="111" spans="2:8" s="282" customFormat="1" ht="16.5" x14ac:dyDescent="0.25">
      <c r="B111" s="643"/>
      <c r="C111" s="302" t="s">
        <v>421</v>
      </c>
      <c r="D111" s="665"/>
      <c r="E111" s="665"/>
      <c r="F111" s="668"/>
      <c r="G111" s="671"/>
      <c r="H111" s="299"/>
    </row>
    <row r="112" spans="2:8" s="282" customFormat="1" ht="16.5" x14ac:dyDescent="0.25">
      <c r="B112" s="663"/>
      <c r="C112" s="303" t="s">
        <v>422</v>
      </c>
      <c r="D112" s="666"/>
      <c r="E112" s="666"/>
      <c r="F112" s="669"/>
      <c r="G112" s="672"/>
      <c r="H112" s="299"/>
    </row>
    <row r="113" spans="2:8" s="282" customFormat="1" ht="51.75" customHeight="1" x14ac:dyDescent="0.25">
      <c r="B113" s="399">
        <v>15</v>
      </c>
      <c r="C113" s="304" t="s">
        <v>423</v>
      </c>
      <c r="D113" s="78" t="s">
        <v>385</v>
      </c>
      <c r="E113" s="78">
        <v>1</v>
      </c>
      <c r="F113" s="297"/>
      <c r="G113" s="331">
        <f>F113*E113</f>
        <v>0</v>
      </c>
      <c r="H113" s="299"/>
    </row>
    <row r="114" spans="2:8" s="282" customFormat="1" ht="201" customHeight="1" x14ac:dyDescent="0.25">
      <c r="B114" s="400">
        <v>16</v>
      </c>
      <c r="C114" s="305" t="s">
        <v>424</v>
      </c>
      <c r="D114" s="78" t="s">
        <v>385</v>
      </c>
      <c r="E114" s="78">
        <v>1</v>
      </c>
      <c r="F114" s="297"/>
      <c r="G114" s="331">
        <f>F114*E114</f>
        <v>0</v>
      </c>
      <c r="H114" s="299"/>
    </row>
    <row r="115" spans="2:8" s="282" customFormat="1" ht="36" customHeight="1" x14ac:dyDescent="0.25">
      <c r="B115" s="673">
        <v>17</v>
      </c>
      <c r="C115" s="79" t="s">
        <v>425</v>
      </c>
      <c r="D115" s="664" t="s">
        <v>385</v>
      </c>
      <c r="E115" s="664">
        <v>1</v>
      </c>
      <c r="F115" s="667"/>
      <c r="G115" s="670">
        <f>F115*E115</f>
        <v>0</v>
      </c>
      <c r="H115" s="299"/>
    </row>
    <row r="116" spans="2:8" s="282" customFormat="1" ht="34.5" customHeight="1" x14ac:dyDescent="0.25">
      <c r="B116" s="674"/>
      <c r="C116" s="79" t="s">
        <v>426</v>
      </c>
      <c r="D116" s="665"/>
      <c r="E116" s="665"/>
      <c r="F116" s="668"/>
      <c r="G116" s="671"/>
      <c r="H116" s="299"/>
    </row>
    <row r="117" spans="2:8" s="282" customFormat="1" ht="33" x14ac:dyDescent="0.25">
      <c r="B117" s="674"/>
      <c r="C117" s="79" t="s">
        <v>516</v>
      </c>
      <c r="D117" s="665"/>
      <c r="E117" s="665"/>
      <c r="F117" s="668"/>
      <c r="G117" s="671"/>
      <c r="H117" s="299"/>
    </row>
    <row r="118" spans="2:8" s="282" customFormat="1" ht="87" customHeight="1" thickBot="1" x14ac:dyDescent="0.3">
      <c r="B118" s="675"/>
      <c r="C118" s="401" t="s">
        <v>427</v>
      </c>
      <c r="D118" s="676"/>
      <c r="E118" s="676"/>
      <c r="F118" s="677"/>
      <c r="G118" s="678"/>
      <c r="H118" s="299"/>
    </row>
    <row r="119" spans="2:8" s="282" customFormat="1" ht="17.25" thickBot="1" x14ac:dyDescent="0.3">
      <c r="B119" s="634" t="s">
        <v>428</v>
      </c>
      <c r="C119" s="635"/>
      <c r="D119" s="136"/>
      <c r="E119" s="336"/>
      <c r="F119" s="397"/>
      <c r="G119" s="402">
        <f>SUM(G87:G117)</f>
        <v>0</v>
      </c>
      <c r="H119" s="299"/>
    </row>
    <row r="120" spans="2:8" s="251" customFormat="1" ht="17.25" thickBot="1" x14ac:dyDescent="0.3">
      <c r="B120" s="685"/>
      <c r="C120" s="686"/>
      <c r="D120" s="686"/>
      <c r="E120" s="686"/>
      <c r="F120" s="686"/>
      <c r="G120" s="687"/>
      <c r="H120" s="291"/>
    </row>
    <row r="121" spans="2:8" s="251" customFormat="1" ht="17.25" thickBot="1" x14ac:dyDescent="0.3">
      <c r="B121" s="648" t="s">
        <v>429</v>
      </c>
      <c r="C121" s="649"/>
      <c r="D121" s="649"/>
      <c r="E121" s="649"/>
      <c r="F121" s="649"/>
      <c r="G121" s="650"/>
      <c r="H121" s="291"/>
    </row>
    <row r="122" spans="2:8" s="251" customFormat="1" ht="49.5" x14ac:dyDescent="0.25">
      <c r="B122" s="341"/>
      <c r="C122" s="396" t="s">
        <v>430</v>
      </c>
      <c r="D122" s="327"/>
      <c r="E122" s="328"/>
      <c r="F122" s="329"/>
      <c r="G122" s="330"/>
      <c r="H122" s="291"/>
    </row>
    <row r="123" spans="2:8" s="251" customFormat="1" ht="66" x14ac:dyDescent="0.25">
      <c r="B123" s="343">
        <v>1</v>
      </c>
      <c r="C123" s="294" t="s">
        <v>431</v>
      </c>
      <c r="D123" s="78" t="s">
        <v>281</v>
      </c>
      <c r="E123" s="78">
        <v>750</v>
      </c>
      <c r="F123" s="297"/>
      <c r="G123" s="331">
        <f>F123*E123</f>
        <v>0</v>
      </c>
      <c r="H123" s="291"/>
    </row>
    <row r="124" spans="2:8" s="251" customFormat="1" ht="33" x14ac:dyDescent="0.25">
      <c r="B124" s="343">
        <v>2</v>
      </c>
      <c r="C124" s="294" t="s">
        <v>432</v>
      </c>
      <c r="D124" s="26" t="s">
        <v>352</v>
      </c>
      <c r="E124" s="78">
        <v>10</v>
      </c>
      <c r="F124" s="297"/>
      <c r="G124" s="331">
        <f t="shared" ref="G124:G129" si="2">F124*E124</f>
        <v>0</v>
      </c>
      <c r="H124" s="291"/>
    </row>
    <row r="125" spans="2:8" s="251" customFormat="1" ht="33" x14ac:dyDescent="0.25">
      <c r="B125" s="343">
        <v>3</v>
      </c>
      <c r="C125" s="294" t="s">
        <v>433</v>
      </c>
      <c r="D125" s="26" t="s">
        <v>352</v>
      </c>
      <c r="E125" s="78">
        <v>10</v>
      </c>
      <c r="F125" s="297"/>
      <c r="G125" s="331">
        <f t="shared" si="2"/>
        <v>0</v>
      </c>
      <c r="H125" s="291"/>
    </row>
    <row r="126" spans="2:8" s="251" customFormat="1" ht="49.5" x14ac:dyDescent="0.25">
      <c r="B126" s="343">
        <v>4</v>
      </c>
      <c r="C126" s="294" t="s">
        <v>434</v>
      </c>
      <c r="D126" s="26" t="s">
        <v>394</v>
      </c>
      <c r="E126" s="78">
        <v>2</v>
      </c>
      <c r="F126" s="297"/>
      <c r="G126" s="331">
        <f t="shared" si="2"/>
        <v>0</v>
      </c>
      <c r="H126" s="291"/>
    </row>
    <row r="127" spans="2:8" s="251" customFormat="1" ht="16.5" x14ac:dyDescent="0.25">
      <c r="B127" s="343">
        <v>5</v>
      </c>
      <c r="C127" s="294" t="s">
        <v>435</v>
      </c>
      <c r="D127" s="78" t="s">
        <v>352</v>
      </c>
      <c r="E127" s="78">
        <v>27</v>
      </c>
      <c r="F127" s="297"/>
      <c r="G127" s="331">
        <f t="shared" si="2"/>
        <v>0</v>
      </c>
      <c r="H127" s="291"/>
    </row>
    <row r="128" spans="2:8" s="251" customFormat="1" ht="33" x14ac:dyDescent="0.25">
      <c r="B128" s="343">
        <v>6</v>
      </c>
      <c r="C128" s="182" t="s">
        <v>436</v>
      </c>
      <c r="D128" s="78" t="s">
        <v>394</v>
      </c>
      <c r="E128" s="78">
        <v>1</v>
      </c>
      <c r="F128" s="297"/>
      <c r="G128" s="331">
        <f t="shared" si="2"/>
        <v>0</v>
      </c>
      <c r="H128" s="291"/>
    </row>
    <row r="129" spans="2:8" s="251" customFormat="1" ht="49.5" customHeight="1" x14ac:dyDescent="0.3">
      <c r="B129" s="343">
        <v>7</v>
      </c>
      <c r="C129" s="79" t="s">
        <v>437</v>
      </c>
      <c r="D129" s="26" t="s">
        <v>352</v>
      </c>
      <c r="E129" s="306">
        <v>3</v>
      </c>
      <c r="F129" s="307"/>
      <c r="G129" s="331">
        <f t="shared" si="2"/>
        <v>0</v>
      </c>
      <c r="H129" s="291"/>
    </row>
    <row r="130" spans="2:8" s="251" customFormat="1" ht="17.25" thickBot="1" x14ac:dyDescent="0.35">
      <c r="B130" s="344">
        <v>8</v>
      </c>
      <c r="C130" s="403" t="s">
        <v>520</v>
      </c>
      <c r="D130" s="333" t="s">
        <v>352</v>
      </c>
      <c r="E130" s="404">
        <v>150</v>
      </c>
      <c r="F130" s="405"/>
      <c r="G130" s="335">
        <f>F130*E130</f>
        <v>0</v>
      </c>
      <c r="H130" s="291"/>
    </row>
    <row r="131" spans="2:8" s="251" customFormat="1" ht="18" customHeight="1" thickBot="1" x14ac:dyDescent="0.35">
      <c r="B131" s="654" t="s">
        <v>438</v>
      </c>
      <c r="C131" s="655"/>
      <c r="D131" s="406"/>
      <c r="E131" s="406"/>
      <c r="F131" s="407"/>
      <c r="G131" s="408">
        <f>SUM(G123:G130)</f>
        <v>0</v>
      </c>
      <c r="H131" s="291"/>
    </row>
    <row r="132" spans="2:8" s="251" customFormat="1" ht="16.5" x14ac:dyDescent="0.25">
      <c r="B132" s="659"/>
      <c r="C132" s="660"/>
      <c r="D132" s="660"/>
      <c r="E132" s="660"/>
      <c r="F132" s="660"/>
      <c r="G132" s="661"/>
      <c r="H132" s="291"/>
    </row>
    <row r="133" spans="2:8" s="251" customFormat="1" ht="17.25" thickBot="1" x14ac:dyDescent="0.3">
      <c r="B133" s="656" t="s">
        <v>439</v>
      </c>
      <c r="C133" s="657"/>
      <c r="D133" s="657"/>
      <c r="E133" s="657"/>
      <c r="F133" s="657"/>
      <c r="G133" s="658"/>
      <c r="H133" s="291"/>
    </row>
    <row r="134" spans="2:8" s="251" customFormat="1" ht="49.5" x14ac:dyDescent="0.25">
      <c r="B134" s="409"/>
      <c r="C134" s="396" t="s">
        <v>399</v>
      </c>
      <c r="D134" s="327"/>
      <c r="E134" s="328"/>
      <c r="F134" s="329"/>
      <c r="G134" s="330"/>
      <c r="H134" s="291"/>
    </row>
    <row r="135" spans="2:8" s="251" customFormat="1" ht="111" customHeight="1" x14ac:dyDescent="0.25">
      <c r="B135" s="410"/>
      <c r="C135" s="293" t="s">
        <v>440</v>
      </c>
      <c r="D135" s="1"/>
      <c r="E135" s="26"/>
      <c r="F135" s="290"/>
      <c r="G135" s="331"/>
      <c r="H135" s="291"/>
    </row>
    <row r="136" spans="2:8" s="251" customFormat="1" ht="16.5" x14ac:dyDescent="0.25">
      <c r="B136" s="410"/>
      <c r="C136" s="293" t="s">
        <v>441</v>
      </c>
      <c r="D136" s="1"/>
      <c r="E136" s="26"/>
      <c r="F136" s="290"/>
      <c r="G136" s="331"/>
      <c r="H136" s="291"/>
    </row>
    <row r="137" spans="2:8" s="251" customFormat="1" ht="16.5" x14ac:dyDescent="0.25">
      <c r="B137" s="343">
        <v>1</v>
      </c>
      <c r="C137" s="293" t="s">
        <v>442</v>
      </c>
      <c r="D137" s="78" t="s">
        <v>385</v>
      </c>
      <c r="E137" s="78">
        <v>30</v>
      </c>
      <c r="F137" s="297"/>
      <c r="G137" s="331">
        <f>F137*E137</f>
        <v>0</v>
      </c>
      <c r="H137" s="291"/>
    </row>
    <row r="138" spans="2:8" s="251" customFormat="1" ht="16.5" x14ac:dyDescent="0.25">
      <c r="B138" s="343">
        <v>2</v>
      </c>
      <c r="C138" s="293" t="s">
        <v>443</v>
      </c>
      <c r="D138" s="78" t="s">
        <v>385</v>
      </c>
      <c r="E138" s="78">
        <v>4</v>
      </c>
      <c r="F138" s="297"/>
      <c r="G138" s="331">
        <f>F138*E138</f>
        <v>0</v>
      </c>
      <c r="H138" s="291"/>
    </row>
    <row r="139" spans="2:8" s="251" customFormat="1" ht="49.5" x14ac:dyDescent="0.25">
      <c r="B139" s="343">
        <v>3</v>
      </c>
      <c r="C139" s="293" t="s">
        <v>444</v>
      </c>
      <c r="D139" s="26" t="s">
        <v>281</v>
      </c>
      <c r="E139" s="78">
        <v>400</v>
      </c>
      <c r="F139" s="297"/>
      <c r="G139" s="331">
        <f>F139*E139</f>
        <v>0</v>
      </c>
      <c r="H139" s="291"/>
    </row>
    <row r="140" spans="2:8" s="251" customFormat="1" ht="17.25" thickBot="1" x14ac:dyDescent="0.3">
      <c r="B140" s="344">
        <v>4</v>
      </c>
      <c r="C140" s="339" t="s">
        <v>445</v>
      </c>
      <c r="D140" s="228" t="s">
        <v>394</v>
      </c>
      <c r="E140" s="333">
        <v>1</v>
      </c>
      <c r="F140" s="334"/>
      <c r="G140" s="335">
        <f>F140*E140</f>
        <v>0</v>
      </c>
      <c r="H140" s="291"/>
    </row>
    <row r="141" spans="2:8" s="251" customFormat="1" ht="17.25" thickBot="1" x14ac:dyDescent="0.3">
      <c r="B141" s="634" t="s">
        <v>446</v>
      </c>
      <c r="C141" s="635"/>
      <c r="D141" s="411"/>
      <c r="E141" s="412"/>
      <c r="F141" s="413"/>
      <c r="G141" s="338">
        <f>SUM(G137:G140)</f>
        <v>0</v>
      </c>
      <c r="H141" s="291"/>
    </row>
    <row r="142" spans="2:8" s="251" customFormat="1" ht="17.25" thickBot="1" x14ac:dyDescent="0.3">
      <c r="B142" s="634" t="s">
        <v>447</v>
      </c>
      <c r="C142" s="635"/>
      <c r="D142" s="411"/>
      <c r="E142" s="412"/>
      <c r="F142" s="413"/>
      <c r="G142" s="338">
        <f>G141+G131+G119+G84+G71</f>
        <v>0</v>
      </c>
      <c r="H142" s="291"/>
    </row>
    <row r="143" spans="2:8" s="283" customFormat="1" ht="12.75" customHeight="1" thickBot="1" x14ac:dyDescent="0.3">
      <c r="B143" s="682"/>
      <c r="C143" s="683"/>
      <c r="D143" s="683"/>
      <c r="E143" s="683"/>
      <c r="F143" s="683"/>
      <c r="G143" s="684"/>
      <c r="H143" s="309"/>
    </row>
    <row r="144" spans="2:8" s="251" customFormat="1" ht="17.25" thickBot="1" x14ac:dyDescent="0.3">
      <c r="B144" s="648" t="s">
        <v>448</v>
      </c>
      <c r="C144" s="649"/>
      <c r="D144" s="649"/>
      <c r="E144" s="649"/>
      <c r="F144" s="649"/>
      <c r="G144" s="650"/>
      <c r="H144" s="291"/>
    </row>
    <row r="145" spans="2:8" s="251" customFormat="1" ht="22.5" customHeight="1" thickBot="1" x14ac:dyDescent="0.3">
      <c r="B145" s="421" t="s">
        <v>585</v>
      </c>
      <c r="C145" s="701" t="s">
        <v>449</v>
      </c>
      <c r="D145" s="702"/>
      <c r="E145" s="702"/>
      <c r="F145" s="702"/>
      <c r="G145" s="703"/>
      <c r="H145" s="291"/>
    </row>
    <row r="146" spans="2:8" s="251" customFormat="1" ht="409.5" customHeight="1" x14ac:dyDescent="0.25">
      <c r="B146" s="341"/>
      <c r="C146" s="415" t="s">
        <v>450</v>
      </c>
      <c r="D146" s="327" t="s">
        <v>352</v>
      </c>
      <c r="E146" s="416">
        <v>1</v>
      </c>
      <c r="F146" s="417"/>
      <c r="G146" s="330">
        <f>F146*E146</f>
        <v>0</v>
      </c>
      <c r="H146" s="291"/>
    </row>
    <row r="147" spans="2:8" s="251" customFormat="1" ht="102" customHeight="1" x14ac:dyDescent="0.25">
      <c r="B147" s="343"/>
      <c r="C147" s="286" t="s">
        <v>451</v>
      </c>
      <c r="D147" s="1" t="s">
        <v>352</v>
      </c>
      <c r="E147" s="172">
        <v>1</v>
      </c>
      <c r="F147" s="287"/>
      <c r="G147" s="331">
        <f t="shared" ref="G147:G160" si="3">F147*E147</f>
        <v>0</v>
      </c>
      <c r="H147" s="291"/>
    </row>
    <row r="148" spans="2:8" s="251" customFormat="1" ht="18.75" customHeight="1" x14ac:dyDescent="0.25">
      <c r="B148" s="343"/>
      <c r="C148" s="286" t="s">
        <v>452</v>
      </c>
      <c r="D148" s="1" t="s">
        <v>352</v>
      </c>
      <c r="E148" s="172">
        <v>1</v>
      </c>
      <c r="F148" s="287"/>
      <c r="G148" s="331">
        <f t="shared" si="3"/>
        <v>0</v>
      </c>
      <c r="H148" s="291"/>
    </row>
    <row r="149" spans="2:8" s="251" customFormat="1" ht="132" customHeight="1" x14ac:dyDescent="0.25">
      <c r="B149" s="343"/>
      <c r="C149" s="286" t="s">
        <v>453</v>
      </c>
      <c r="D149" s="1" t="s">
        <v>352</v>
      </c>
      <c r="E149" s="172">
        <v>1</v>
      </c>
      <c r="F149" s="287"/>
      <c r="G149" s="331">
        <f t="shared" si="3"/>
        <v>0</v>
      </c>
      <c r="H149" s="291"/>
    </row>
    <row r="150" spans="2:8" s="251" customFormat="1" ht="213.75" customHeight="1" x14ac:dyDescent="0.25">
      <c r="B150" s="343"/>
      <c r="C150" s="286" t="s">
        <v>454</v>
      </c>
      <c r="D150" s="1" t="s">
        <v>352</v>
      </c>
      <c r="E150" s="172">
        <v>45</v>
      </c>
      <c r="F150" s="287"/>
      <c r="G150" s="331">
        <f t="shared" si="3"/>
        <v>0</v>
      </c>
      <c r="H150" s="291"/>
    </row>
    <row r="151" spans="2:8" s="251" customFormat="1" ht="49.5" customHeight="1" x14ac:dyDescent="0.25">
      <c r="B151" s="343"/>
      <c r="C151" s="286" t="s">
        <v>455</v>
      </c>
      <c r="D151" s="1" t="s">
        <v>352</v>
      </c>
      <c r="E151" s="172">
        <v>45</v>
      </c>
      <c r="F151" s="287"/>
      <c r="G151" s="331">
        <f t="shared" si="3"/>
        <v>0</v>
      </c>
      <c r="H151" s="291"/>
    </row>
    <row r="152" spans="2:8" s="251" customFormat="1" ht="116.25" customHeight="1" x14ac:dyDescent="0.25">
      <c r="B152" s="343"/>
      <c r="C152" s="286" t="s">
        <v>456</v>
      </c>
      <c r="D152" s="1" t="s">
        <v>352</v>
      </c>
      <c r="E152" s="172">
        <v>12</v>
      </c>
      <c r="F152" s="287"/>
      <c r="G152" s="331">
        <f t="shared" si="3"/>
        <v>0</v>
      </c>
      <c r="H152" s="291"/>
    </row>
    <row r="153" spans="2:8" s="251" customFormat="1" ht="49.5" customHeight="1" x14ac:dyDescent="0.25">
      <c r="B153" s="343"/>
      <c r="C153" s="286" t="s">
        <v>457</v>
      </c>
      <c r="D153" s="1" t="s">
        <v>352</v>
      </c>
      <c r="E153" s="172">
        <v>10</v>
      </c>
      <c r="F153" s="287"/>
      <c r="G153" s="331">
        <f t="shared" si="3"/>
        <v>0</v>
      </c>
      <c r="H153" s="291"/>
    </row>
    <row r="154" spans="2:8" s="251" customFormat="1" ht="32.25" customHeight="1" x14ac:dyDescent="0.25">
      <c r="B154" s="343"/>
      <c r="C154" s="286" t="s">
        <v>458</v>
      </c>
      <c r="D154" s="1" t="s">
        <v>352</v>
      </c>
      <c r="E154" s="172">
        <v>10</v>
      </c>
      <c r="F154" s="287"/>
      <c r="G154" s="331">
        <f t="shared" si="3"/>
        <v>0</v>
      </c>
      <c r="H154" s="291"/>
    </row>
    <row r="155" spans="2:8" s="251" customFormat="1" ht="66.75" customHeight="1" x14ac:dyDescent="0.25">
      <c r="B155" s="343"/>
      <c r="C155" s="286" t="s">
        <v>459</v>
      </c>
      <c r="D155" s="1" t="s">
        <v>352</v>
      </c>
      <c r="E155" s="172">
        <v>7</v>
      </c>
      <c r="F155" s="287"/>
      <c r="G155" s="331">
        <f t="shared" si="3"/>
        <v>0</v>
      </c>
      <c r="H155" s="291"/>
    </row>
    <row r="156" spans="2:8" s="251" customFormat="1" ht="66" customHeight="1" x14ac:dyDescent="0.25">
      <c r="B156" s="343"/>
      <c r="C156" s="286" t="s">
        <v>460</v>
      </c>
      <c r="D156" s="1" t="s">
        <v>352</v>
      </c>
      <c r="E156" s="172">
        <v>2</v>
      </c>
      <c r="F156" s="287"/>
      <c r="G156" s="331">
        <f t="shared" si="3"/>
        <v>0</v>
      </c>
      <c r="H156" s="291"/>
    </row>
    <row r="157" spans="2:8" s="251" customFormat="1" ht="50.25" customHeight="1" x14ac:dyDescent="0.25">
      <c r="B157" s="343"/>
      <c r="C157" s="286" t="s">
        <v>461</v>
      </c>
      <c r="D157" s="1" t="s">
        <v>352</v>
      </c>
      <c r="E157" s="172">
        <v>1</v>
      </c>
      <c r="F157" s="287"/>
      <c r="G157" s="331">
        <f t="shared" si="3"/>
        <v>0</v>
      </c>
      <c r="H157" s="291"/>
    </row>
    <row r="158" spans="2:8" s="251" customFormat="1" ht="34.5" customHeight="1" x14ac:dyDescent="0.25">
      <c r="B158" s="343"/>
      <c r="C158" s="286" t="s">
        <v>462</v>
      </c>
      <c r="D158" s="26" t="s">
        <v>352</v>
      </c>
      <c r="E158" s="172">
        <v>1</v>
      </c>
      <c r="F158" s="287"/>
      <c r="G158" s="331">
        <f t="shared" si="3"/>
        <v>0</v>
      </c>
      <c r="H158" s="291"/>
    </row>
    <row r="159" spans="2:8" s="251" customFormat="1" ht="18.75" customHeight="1" x14ac:dyDescent="0.25">
      <c r="B159" s="343"/>
      <c r="C159" s="286" t="s">
        <v>463</v>
      </c>
      <c r="D159" s="26" t="s">
        <v>352</v>
      </c>
      <c r="E159" s="172">
        <v>1</v>
      </c>
      <c r="F159" s="287"/>
      <c r="G159" s="331">
        <f t="shared" si="3"/>
        <v>0</v>
      </c>
      <c r="H159" s="291"/>
    </row>
    <row r="160" spans="2:8" s="251" customFormat="1" ht="81.75" customHeight="1" thickBot="1" x14ac:dyDescent="0.3">
      <c r="B160" s="344"/>
      <c r="C160" s="418" t="s">
        <v>464</v>
      </c>
      <c r="D160" s="333" t="s">
        <v>281</v>
      </c>
      <c r="E160" s="419">
        <v>1500</v>
      </c>
      <c r="F160" s="420"/>
      <c r="G160" s="335">
        <f t="shared" si="3"/>
        <v>0</v>
      </c>
      <c r="H160" s="291"/>
    </row>
    <row r="161" spans="2:8" s="251" customFormat="1" ht="17.25" thickBot="1" x14ac:dyDescent="0.3">
      <c r="B161" s="561" t="s">
        <v>465</v>
      </c>
      <c r="C161" s="563"/>
      <c r="D161" s="136"/>
      <c r="E161" s="336"/>
      <c r="F161" s="397"/>
      <c r="G161" s="338">
        <f>SUM(G146:G160)</f>
        <v>0</v>
      </c>
      <c r="H161" s="291"/>
    </row>
    <row r="162" spans="2:8" s="251" customFormat="1" ht="17.25" thickBot="1" x14ac:dyDescent="0.3">
      <c r="B162" s="421" t="s">
        <v>584</v>
      </c>
      <c r="C162" s="701" t="s">
        <v>466</v>
      </c>
      <c r="D162" s="702"/>
      <c r="E162" s="702"/>
      <c r="F162" s="702"/>
      <c r="G162" s="703"/>
      <c r="H162" s="291"/>
    </row>
    <row r="163" spans="2:8" s="251" customFormat="1" ht="264" x14ac:dyDescent="0.25">
      <c r="B163" s="341"/>
      <c r="C163" s="422" t="s">
        <v>467</v>
      </c>
      <c r="D163" s="328" t="s">
        <v>352</v>
      </c>
      <c r="E163" s="328">
        <v>9</v>
      </c>
      <c r="F163" s="329"/>
      <c r="G163" s="330">
        <f t="shared" ref="G163:G168" si="4">F163*E163</f>
        <v>0</v>
      </c>
      <c r="H163" s="291"/>
    </row>
    <row r="164" spans="2:8" s="251" customFormat="1" ht="346.5" x14ac:dyDescent="0.25">
      <c r="B164" s="343"/>
      <c r="C164" s="294" t="s">
        <v>468</v>
      </c>
      <c r="D164" s="26" t="s">
        <v>352</v>
      </c>
      <c r="E164" s="26">
        <v>1</v>
      </c>
      <c r="F164" s="290"/>
      <c r="G164" s="331">
        <f t="shared" si="4"/>
        <v>0</v>
      </c>
      <c r="H164" s="291"/>
    </row>
    <row r="165" spans="2:8" s="251" customFormat="1" ht="239.25" customHeight="1" x14ac:dyDescent="0.25">
      <c r="B165" s="343"/>
      <c r="C165" s="294" t="s">
        <v>469</v>
      </c>
      <c r="D165" s="26" t="s">
        <v>352</v>
      </c>
      <c r="E165" s="26">
        <v>1</v>
      </c>
      <c r="F165" s="290"/>
      <c r="G165" s="331">
        <f t="shared" si="4"/>
        <v>0</v>
      </c>
      <c r="H165" s="291"/>
    </row>
    <row r="166" spans="2:8" s="251" customFormat="1" ht="82.5" x14ac:dyDescent="0.25">
      <c r="B166" s="343"/>
      <c r="C166" s="294" t="s">
        <v>470</v>
      </c>
      <c r="D166" s="26" t="s">
        <v>371</v>
      </c>
      <c r="E166" s="26">
        <v>2500</v>
      </c>
      <c r="F166" s="290"/>
      <c r="G166" s="331">
        <f t="shared" si="4"/>
        <v>0</v>
      </c>
      <c r="H166" s="291"/>
    </row>
    <row r="167" spans="2:8" s="251" customFormat="1" ht="49.5" x14ac:dyDescent="0.25">
      <c r="B167" s="343"/>
      <c r="C167" s="294" t="s">
        <v>471</v>
      </c>
      <c r="D167" s="26" t="s">
        <v>371</v>
      </c>
      <c r="E167" s="26">
        <v>50</v>
      </c>
      <c r="F167" s="290"/>
      <c r="G167" s="331">
        <f t="shared" si="4"/>
        <v>0</v>
      </c>
      <c r="H167" s="291"/>
    </row>
    <row r="168" spans="2:8" s="251" customFormat="1" ht="106.5" customHeight="1" thickBot="1" x14ac:dyDescent="0.3">
      <c r="B168" s="344"/>
      <c r="C168" s="340" t="s">
        <v>472</v>
      </c>
      <c r="D168" s="333" t="s">
        <v>352</v>
      </c>
      <c r="E168" s="333">
        <v>1</v>
      </c>
      <c r="F168" s="334"/>
      <c r="G168" s="335">
        <f t="shared" si="4"/>
        <v>0</v>
      </c>
      <c r="H168" s="291"/>
    </row>
    <row r="169" spans="2:8" s="251" customFormat="1" ht="17.25" thickBot="1" x14ac:dyDescent="0.3">
      <c r="B169" s="561" t="s">
        <v>473</v>
      </c>
      <c r="C169" s="563"/>
      <c r="D169" s="136"/>
      <c r="E169" s="336"/>
      <c r="F169" s="397"/>
      <c r="G169" s="338">
        <f>SUM(G163:G168)</f>
        <v>0</v>
      </c>
      <c r="H169" s="291"/>
    </row>
    <row r="170" spans="2:8" s="251" customFormat="1" ht="17.25" thickBot="1" x14ac:dyDescent="0.3">
      <c r="B170" s="414" t="s">
        <v>583</v>
      </c>
      <c r="C170" s="679" t="s">
        <v>586</v>
      </c>
      <c r="D170" s="680"/>
      <c r="E170" s="680"/>
      <c r="F170" s="680"/>
      <c r="G170" s="681"/>
      <c r="H170" s="291"/>
    </row>
    <row r="171" spans="2:8" s="251" customFormat="1" ht="379.5" x14ac:dyDescent="0.25">
      <c r="B171" s="341"/>
      <c r="C171" s="422" t="s">
        <v>474</v>
      </c>
      <c r="D171" s="327"/>
      <c r="E171" s="328"/>
      <c r="F171" s="329"/>
      <c r="G171" s="330"/>
      <c r="H171" s="291"/>
    </row>
    <row r="172" spans="2:8" s="251" customFormat="1" ht="409.6" thickBot="1" x14ac:dyDescent="0.3">
      <c r="B172" s="344"/>
      <c r="C172" s="340" t="s">
        <v>475</v>
      </c>
      <c r="D172" s="333" t="s">
        <v>352</v>
      </c>
      <c r="E172" s="333">
        <v>2</v>
      </c>
      <c r="F172" s="334"/>
      <c r="G172" s="335">
        <f>F172*E172</f>
        <v>0</v>
      </c>
      <c r="H172" s="291"/>
    </row>
    <row r="173" spans="2:8" s="251" customFormat="1" ht="17.25" thickBot="1" x14ac:dyDescent="0.3">
      <c r="B173" s="561" t="s">
        <v>476</v>
      </c>
      <c r="C173" s="563"/>
      <c r="D173" s="136"/>
      <c r="E173" s="336"/>
      <c r="F173" s="397"/>
      <c r="G173" s="338">
        <f>SUM(G172)</f>
        <v>0</v>
      </c>
      <c r="H173" s="291"/>
    </row>
    <row r="174" spans="2:8" s="251" customFormat="1" ht="17.25" thickBot="1" x14ac:dyDescent="0.3">
      <c r="B174" s="421" t="s">
        <v>582</v>
      </c>
      <c r="C174" s="688" t="s">
        <v>587</v>
      </c>
      <c r="D174" s="689"/>
      <c r="E174" s="689"/>
      <c r="F174" s="689"/>
      <c r="G174" s="690"/>
      <c r="H174" s="291"/>
    </row>
    <row r="175" spans="2:8" s="251" customFormat="1" ht="49.5" x14ac:dyDescent="0.3">
      <c r="B175" s="341"/>
      <c r="C175" s="423" t="s">
        <v>477</v>
      </c>
      <c r="D175" s="424" t="s">
        <v>90</v>
      </c>
      <c r="E175" s="425">
        <v>6</v>
      </c>
      <c r="F175" s="426"/>
      <c r="G175" s="427">
        <f>F175*E175</f>
        <v>0</v>
      </c>
      <c r="H175" s="291"/>
    </row>
    <row r="176" spans="2:8" s="251" customFormat="1" ht="33" x14ac:dyDescent="0.3">
      <c r="B176" s="343"/>
      <c r="C176" s="79" t="s">
        <v>478</v>
      </c>
      <c r="D176" s="295" t="s">
        <v>90</v>
      </c>
      <c r="E176" s="311">
        <v>6</v>
      </c>
      <c r="F176" s="311"/>
      <c r="G176" s="428">
        <f t="shared" ref="G176:G186" si="5">F176*E176</f>
        <v>0</v>
      </c>
      <c r="H176" s="291"/>
    </row>
    <row r="177" spans="2:8" s="251" customFormat="1" ht="33" x14ac:dyDescent="0.3">
      <c r="B177" s="343"/>
      <c r="C177" s="79" t="s">
        <v>479</v>
      </c>
      <c r="D177" s="295" t="s">
        <v>90</v>
      </c>
      <c r="E177" s="311">
        <v>6</v>
      </c>
      <c r="F177" s="311"/>
      <c r="G177" s="428">
        <f t="shared" si="5"/>
        <v>0</v>
      </c>
      <c r="H177" s="291"/>
    </row>
    <row r="178" spans="2:8" s="251" customFormat="1" ht="33" x14ac:dyDescent="0.3">
      <c r="B178" s="343"/>
      <c r="C178" s="79" t="s">
        <v>480</v>
      </c>
      <c r="D178" s="295" t="s">
        <v>90</v>
      </c>
      <c r="E178" s="311">
        <v>6</v>
      </c>
      <c r="F178" s="311"/>
      <c r="G178" s="428">
        <f t="shared" si="5"/>
        <v>0</v>
      </c>
      <c r="H178" s="291"/>
    </row>
    <row r="179" spans="2:8" s="251" customFormat="1" ht="33" x14ac:dyDescent="0.3">
      <c r="B179" s="343"/>
      <c r="C179" s="79" t="s">
        <v>481</v>
      </c>
      <c r="D179" s="295" t="s">
        <v>90</v>
      </c>
      <c r="E179" s="311">
        <v>6</v>
      </c>
      <c r="F179" s="311"/>
      <c r="G179" s="428">
        <f t="shared" si="5"/>
        <v>0</v>
      </c>
      <c r="H179" s="291"/>
    </row>
    <row r="180" spans="2:8" s="251" customFormat="1" ht="33" x14ac:dyDescent="0.3">
      <c r="B180" s="343"/>
      <c r="C180" s="79" t="s">
        <v>482</v>
      </c>
      <c r="D180" s="295" t="s">
        <v>90</v>
      </c>
      <c r="E180" s="311">
        <v>400</v>
      </c>
      <c r="F180" s="311"/>
      <c r="G180" s="428">
        <f t="shared" si="5"/>
        <v>0</v>
      </c>
      <c r="H180" s="291"/>
    </row>
    <row r="181" spans="2:8" s="251" customFormat="1" ht="33" x14ac:dyDescent="0.3">
      <c r="B181" s="343"/>
      <c r="C181" s="79" t="s">
        <v>483</v>
      </c>
      <c r="D181" s="295" t="s">
        <v>90</v>
      </c>
      <c r="E181" s="311">
        <v>2</v>
      </c>
      <c r="F181" s="311"/>
      <c r="G181" s="428">
        <f t="shared" si="5"/>
        <v>0</v>
      </c>
      <c r="H181" s="291"/>
    </row>
    <row r="182" spans="2:8" s="251" customFormat="1" ht="132" x14ac:dyDescent="0.3">
      <c r="B182" s="343"/>
      <c r="C182" s="79" t="s">
        <v>484</v>
      </c>
      <c r="D182" s="295" t="s">
        <v>90</v>
      </c>
      <c r="E182" s="311">
        <v>2</v>
      </c>
      <c r="F182" s="311"/>
      <c r="G182" s="428">
        <f t="shared" si="5"/>
        <v>0</v>
      </c>
      <c r="H182" s="291"/>
    </row>
    <row r="183" spans="2:8" s="251" customFormat="1" ht="33" x14ac:dyDescent="0.3">
      <c r="B183" s="343"/>
      <c r="C183" s="79" t="s">
        <v>485</v>
      </c>
      <c r="D183" s="295" t="s">
        <v>90</v>
      </c>
      <c r="E183" s="311">
        <v>2</v>
      </c>
      <c r="F183" s="311"/>
      <c r="G183" s="428">
        <f t="shared" si="5"/>
        <v>0</v>
      </c>
      <c r="H183" s="291"/>
    </row>
    <row r="184" spans="2:8" s="251" customFormat="1" ht="16.5" x14ac:dyDescent="0.3">
      <c r="B184" s="343"/>
      <c r="C184" s="79" t="s">
        <v>486</v>
      </c>
      <c r="D184" s="295" t="s">
        <v>90</v>
      </c>
      <c r="E184" s="311">
        <v>2</v>
      </c>
      <c r="F184" s="311"/>
      <c r="G184" s="428">
        <f t="shared" si="5"/>
        <v>0</v>
      </c>
      <c r="H184" s="291"/>
    </row>
    <row r="185" spans="2:8" s="251" customFormat="1" ht="66" x14ac:dyDescent="0.3">
      <c r="B185" s="343"/>
      <c r="C185" s="79" t="s">
        <v>487</v>
      </c>
      <c r="D185" s="295" t="s">
        <v>90</v>
      </c>
      <c r="E185" s="311">
        <v>2</v>
      </c>
      <c r="F185" s="311"/>
      <c r="G185" s="428">
        <f t="shared" si="5"/>
        <v>0</v>
      </c>
      <c r="H185" s="291"/>
    </row>
    <row r="186" spans="2:8" s="251" customFormat="1" ht="49.5" x14ac:dyDescent="0.3">
      <c r="B186" s="343"/>
      <c r="C186" s="79" t="s">
        <v>488</v>
      </c>
      <c r="D186" s="295" t="s">
        <v>489</v>
      </c>
      <c r="E186" s="311">
        <v>800</v>
      </c>
      <c r="F186" s="311"/>
      <c r="G186" s="428">
        <f t="shared" si="5"/>
        <v>0</v>
      </c>
      <c r="H186" s="291"/>
    </row>
    <row r="187" spans="2:8" s="251" customFormat="1" ht="17.25" thickBot="1" x14ac:dyDescent="0.35">
      <c r="B187" s="344"/>
      <c r="C187" s="401" t="s">
        <v>490</v>
      </c>
      <c r="D187" s="345" t="s">
        <v>90</v>
      </c>
      <c r="E187" s="429">
        <v>2</v>
      </c>
      <c r="F187" s="429"/>
      <c r="G187" s="335">
        <f>F187*E187</f>
        <v>0</v>
      </c>
      <c r="H187" s="291"/>
    </row>
    <row r="188" spans="2:8" s="251" customFormat="1" ht="17.25" thickBot="1" x14ac:dyDescent="0.3">
      <c r="B188" s="561" t="s">
        <v>588</v>
      </c>
      <c r="C188" s="563"/>
      <c r="D188" s="136"/>
      <c r="E188" s="336"/>
      <c r="F188" s="397"/>
      <c r="G188" s="338">
        <f>SUM(G176:G187)</f>
        <v>0</v>
      </c>
      <c r="H188" s="291"/>
    </row>
    <row r="189" spans="2:8" s="251" customFormat="1" ht="17.25" thickBot="1" x14ac:dyDescent="0.3">
      <c r="B189" s="430" t="s">
        <v>581</v>
      </c>
      <c r="C189" s="691" t="s">
        <v>492</v>
      </c>
      <c r="D189" s="692"/>
      <c r="E189" s="692"/>
      <c r="F189" s="692"/>
      <c r="G189" s="693"/>
      <c r="H189" s="291"/>
    </row>
    <row r="190" spans="2:8" s="251" customFormat="1" ht="16.5" x14ac:dyDescent="0.3">
      <c r="B190" s="341"/>
      <c r="C190" s="423" t="s">
        <v>493</v>
      </c>
      <c r="D190" s="424" t="s">
        <v>489</v>
      </c>
      <c r="E190" s="425">
        <v>3680</v>
      </c>
      <c r="F190" s="426"/>
      <c r="G190" s="427">
        <f t="shared" ref="G190:G195" si="6">F190*E190</f>
        <v>0</v>
      </c>
      <c r="H190" s="291"/>
    </row>
    <row r="191" spans="2:8" s="251" customFormat="1" ht="16.5" x14ac:dyDescent="0.3">
      <c r="B191" s="343"/>
      <c r="C191" s="79" t="s">
        <v>494</v>
      </c>
      <c r="D191" s="78" t="s">
        <v>90</v>
      </c>
      <c r="E191" s="311">
        <v>95</v>
      </c>
      <c r="F191" s="311"/>
      <c r="G191" s="331">
        <f t="shared" si="6"/>
        <v>0</v>
      </c>
      <c r="H191" s="291"/>
    </row>
    <row r="192" spans="2:8" s="251" customFormat="1" ht="33" x14ac:dyDescent="0.3">
      <c r="B192" s="343"/>
      <c r="C192" s="79" t="s">
        <v>495</v>
      </c>
      <c r="D192" s="78" t="s">
        <v>489</v>
      </c>
      <c r="E192" s="311">
        <v>50</v>
      </c>
      <c r="F192" s="311"/>
      <c r="G192" s="331">
        <f t="shared" si="6"/>
        <v>0</v>
      </c>
      <c r="H192" s="291"/>
    </row>
    <row r="193" spans="2:11" s="251" customFormat="1" ht="181.5" x14ac:dyDescent="0.3">
      <c r="B193" s="343"/>
      <c r="C193" s="79" t="s">
        <v>496</v>
      </c>
      <c r="D193" s="78" t="s">
        <v>497</v>
      </c>
      <c r="E193" s="311">
        <v>5</v>
      </c>
      <c r="F193" s="311"/>
      <c r="G193" s="331">
        <f t="shared" si="6"/>
        <v>0</v>
      </c>
      <c r="H193" s="291"/>
    </row>
    <row r="194" spans="2:11" s="251" customFormat="1" ht="363" x14ac:dyDescent="0.3">
      <c r="B194" s="343"/>
      <c r="C194" s="79" t="s">
        <v>498</v>
      </c>
      <c r="D194" s="78" t="s">
        <v>90</v>
      </c>
      <c r="E194" s="311">
        <v>2</v>
      </c>
      <c r="F194" s="311"/>
      <c r="G194" s="331">
        <f t="shared" si="6"/>
        <v>0</v>
      </c>
      <c r="H194" s="291"/>
    </row>
    <row r="195" spans="2:11" s="251" customFormat="1" ht="165" x14ac:dyDescent="0.3">
      <c r="B195" s="343"/>
      <c r="C195" s="79" t="s">
        <v>499</v>
      </c>
      <c r="D195" s="78" t="s">
        <v>90</v>
      </c>
      <c r="E195" s="311">
        <v>24</v>
      </c>
      <c r="F195" s="311"/>
      <c r="G195" s="331">
        <f t="shared" si="6"/>
        <v>0</v>
      </c>
      <c r="H195" s="291"/>
    </row>
    <row r="196" spans="2:11" s="251" customFormat="1" ht="16.5" x14ac:dyDescent="0.3">
      <c r="B196" s="343"/>
      <c r="C196" s="308" t="s">
        <v>500</v>
      </c>
      <c r="D196" s="78"/>
      <c r="E196" s="311"/>
      <c r="F196" s="311"/>
      <c r="G196" s="331"/>
      <c r="H196" s="291"/>
    </row>
    <row r="197" spans="2:11" s="251" customFormat="1" ht="17.25" thickBot="1" x14ac:dyDescent="0.3">
      <c r="B197" s="694" t="s">
        <v>491</v>
      </c>
      <c r="C197" s="695"/>
      <c r="D197" s="435"/>
      <c r="E197" s="436"/>
      <c r="F197" s="437"/>
      <c r="G197" s="438">
        <f>SUM(G190:G196)</f>
        <v>0</v>
      </c>
      <c r="H197" s="291"/>
    </row>
    <row r="198" spans="2:11" s="251" customFormat="1" ht="17.25" thickBot="1" x14ac:dyDescent="0.3">
      <c r="B198" s="696" t="s">
        <v>517</v>
      </c>
      <c r="C198" s="697"/>
      <c r="D198" s="431"/>
      <c r="E198" s="432"/>
      <c r="F198" s="433"/>
      <c r="G198" s="434">
        <f>G197+G188+G173+G169+G161</f>
        <v>0</v>
      </c>
      <c r="H198" s="291"/>
    </row>
    <row r="199" spans="2:11" s="251" customFormat="1" ht="17.25" thickBot="1" x14ac:dyDescent="0.3">
      <c r="B199" s="698" t="s">
        <v>501</v>
      </c>
      <c r="C199" s="699"/>
      <c r="D199" s="699"/>
      <c r="E199" s="699"/>
      <c r="F199" s="699"/>
      <c r="G199" s="700"/>
      <c r="H199" s="291"/>
    </row>
    <row r="200" spans="2:11" s="251" customFormat="1" ht="16.5" x14ac:dyDescent="0.3">
      <c r="B200" s="341"/>
      <c r="C200" s="423"/>
      <c r="D200" s="439"/>
      <c r="E200" s="342"/>
      <c r="F200" s="426"/>
      <c r="G200" s="427"/>
      <c r="H200" s="291"/>
    </row>
    <row r="201" spans="2:11" s="251" customFormat="1" ht="264" x14ac:dyDescent="0.3">
      <c r="B201" s="343"/>
      <c r="C201" s="79" t="s">
        <v>502</v>
      </c>
      <c r="D201" s="310"/>
      <c r="E201" s="78"/>
      <c r="F201" s="297"/>
      <c r="G201" s="428"/>
      <c r="H201" s="291"/>
      <c r="K201" s="271"/>
    </row>
    <row r="202" spans="2:11" s="251" customFormat="1" ht="132" x14ac:dyDescent="0.25">
      <c r="B202" s="343"/>
      <c r="C202" s="79" t="s">
        <v>503</v>
      </c>
      <c r="D202" s="78" t="s">
        <v>497</v>
      </c>
      <c r="E202" s="47">
        <v>1</v>
      </c>
      <c r="F202" s="47"/>
      <c r="G202" s="331">
        <f>F202*E202</f>
        <v>0</v>
      </c>
      <c r="H202" s="291"/>
    </row>
    <row r="203" spans="2:11" s="251" customFormat="1" ht="50.25" thickBot="1" x14ac:dyDescent="0.35">
      <c r="B203" s="344"/>
      <c r="C203" s="401" t="s">
        <v>504</v>
      </c>
      <c r="D203" s="228" t="s">
        <v>497</v>
      </c>
      <c r="E203" s="429">
        <v>1</v>
      </c>
      <c r="F203" s="429"/>
      <c r="G203" s="335">
        <f>F203*E203</f>
        <v>0</v>
      </c>
      <c r="H203" s="291"/>
    </row>
    <row r="204" spans="2:11" s="251" customFormat="1" ht="17.25" thickBot="1" x14ac:dyDescent="0.3">
      <c r="B204" s="561" t="s">
        <v>589</v>
      </c>
      <c r="C204" s="563"/>
      <c r="D204" s="136"/>
      <c r="E204" s="336"/>
      <c r="F204" s="397"/>
      <c r="G204" s="338">
        <f>SUM(G202:G203)</f>
        <v>0</v>
      </c>
      <c r="H204" s="291"/>
    </row>
    <row r="205" spans="2:11" s="251" customFormat="1" ht="17.25" thickBot="1" x14ac:dyDescent="0.3">
      <c r="B205" s="685"/>
      <c r="C205" s="686"/>
      <c r="D205" s="686"/>
      <c r="E205" s="686"/>
      <c r="F205" s="686"/>
      <c r="G205" s="687"/>
      <c r="H205" s="291"/>
    </row>
    <row r="206" spans="2:11" s="251" customFormat="1" ht="16.5" customHeight="1" thickBot="1" x14ac:dyDescent="0.3">
      <c r="B206" s="509" t="s">
        <v>505</v>
      </c>
      <c r="C206" s="510"/>
      <c r="D206" s="510"/>
      <c r="E206" s="510"/>
      <c r="F206" s="510"/>
      <c r="G206" s="511"/>
      <c r="H206" s="291"/>
    </row>
    <row r="207" spans="2:11" s="251" customFormat="1" ht="16.5" x14ac:dyDescent="0.25">
      <c r="B207" s="704" t="s">
        <v>506</v>
      </c>
      <c r="C207" s="705"/>
      <c r="D207" s="441">
        <f>G142</f>
        <v>0</v>
      </c>
      <c r="E207" s="292"/>
      <c r="F207" s="319"/>
      <c r="G207" s="440"/>
      <c r="H207" s="291"/>
    </row>
    <row r="208" spans="2:11" s="251" customFormat="1" ht="16.5" x14ac:dyDescent="0.25">
      <c r="B208" s="706" t="s">
        <v>507</v>
      </c>
      <c r="C208" s="707"/>
      <c r="D208" s="442">
        <f>G198</f>
        <v>0</v>
      </c>
      <c r="E208" s="26"/>
      <c r="F208" s="290"/>
      <c r="G208" s="331"/>
      <c r="H208" s="312"/>
    </row>
    <row r="209" spans="2:8" s="251" customFormat="1" ht="16.5" x14ac:dyDescent="0.25">
      <c r="B209" s="706" t="s">
        <v>501</v>
      </c>
      <c r="C209" s="707"/>
      <c r="D209" s="442">
        <f>G204</f>
        <v>0</v>
      </c>
      <c r="E209" s="26"/>
      <c r="F209" s="290"/>
      <c r="G209" s="331"/>
      <c r="H209" s="291"/>
    </row>
    <row r="210" spans="2:8" s="251" customFormat="1" ht="16.5" x14ac:dyDescent="0.25">
      <c r="B210" s="708"/>
      <c r="C210" s="709"/>
      <c r="D210" s="313"/>
      <c r="E210" s="26"/>
      <c r="F210" s="290"/>
      <c r="G210" s="331"/>
      <c r="H210" s="291"/>
    </row>
    <row r="211" spans="2:8" s="251" customFormat="1" ht="16.5" x14ac:dyDescent="0.25">
      <c r="B211" s="710" t="s">
        <v>508</v>
      </c>
      <c r="C211" s="711"/>
      <c r="D211" s="442">
        <f>D207+D208+D209</f>
        <v>0</v>
      </c>
      <c r="E211" s="26"/>
      <c r="F211" s="290"/>
      <c r="G211" s="331"/>
      <c r="H211" s="291"/>
    </row>
    <row r="212" spans="2:8" s="251" customFormat="1" ht="16.5" x14ac:dyDescent="0.25">
      <c r="B212" s="314"/>
      <c r="C212" s="299"/>
      <c r="D212" s="291"/>
      <c r="E212" s="315"/>
      <c r="F212" s="316"/>
      <c r="G212" s="317"/>
      <c r="H212" s="291"/>
    </row>
    <row r="213" spans="2:8" ht="16.5" x14ac:dyDescent="0.3">
      <c r="B213" s="288"/>
      <c r="C213" s="288"/>
      <c r="D213" s="288"/>
      <c r="E213" s="288"/>
      <c r="F213" s="288"/>
      <c r="G213" s="288"/>
      <c r="H213" s="288"/>
    </row>
    <row r="214" spans="2:8" ht="16.5" x14ac:dyDescent="0.3">
      <c r="B214" s="288"/>
      <c r="C214" s="288"/>
      <c r="D214" s="288"/>
      <c r="E214" s="288"/>
      <c r="F214" s="288"/>
      <c r="G214" s="288"/>
      <c r="H214" s="288"/>
    </row>
    <row r="215" spans="2:8" ht="16.5" x14ac:dyDescent="0.3">
      <c r="B215" s="288"/>
      <c r="C215" s="288"/>
      <c r="D215" s="288"/>
      <c r="E215" s="288"/>
      <c r="F215" s="288"/>
      <c r="G215" s="288"/>
      <c r="H215" s="288"/>
    </row>
    <row r="216" spans="2:8" ht="16.5" x14ac:dyDescent="0.3">
      <c r="B216" s="288"/>
      <c r="C216" s="288"/>
      <c r="D216" s="288"/>
      <c r="E216" s="288"/>
      <c r="F216" s="288"/>
      <c r="G216" s="288"/>
      <c r="H216" s="288"/>
    </row>
  </sheetData>
  <mergeCells count="63">
    <mergeCell ref="B207:C207"/>
    <mergeCell ref="B208:C208"/>
    <mergeCell ref="B209:C209"/>
    <mergeCell ref="B210:C210"/>
    <mergeCell ref="B211:C211"/>
    <mergeCell ref="B204:C204"/>
    <mergeCell ref="B206:G206"/>
    <mergeCell ref="B72:G72"/>
    <mergeCell ref="B85:G85"/>
    <mergeCell ref="B120:G120"/>
    <mergeCell ref="B205:G205"/>
    <mergeCell ref="C174:G174"/>
    <mergeCell ref="B188:C188"/>
    <mergeCell ref="C189:G189"/>
    <mergeCell ref="B197:C197"/>
    <mergeCell ref="B198:C198"/>
    <mergeCell ref="B199:G199"/>
    <mergeCell ref="C145:G145"/>
    <mergeCell ref="B161:C161"/>
    <mergeCell ref="C162:G162"/>
    <mergeCell ref="B169:C169"/>
    <mergeCell ref="C170:G170"/>
    <mergeCell ref="B173:C173"/>
    <mergeCell ref="B141:C141"/>
    <mergeCell ref="B142:C142"/>
    <mergeCell ref="B143:G143"/>
    <mergeCell ref="B144:G144"/>
    <mergeCell ref="B86:G86"/>
    <mergeCell ref="B119:C119"/>
    <mergeCell ref="B121:G121"/>
    <mergeCell ref="B131:C131"/>
    <mergeCell ref="B133:G133"/>
    <mergeCell ref="B132:G132"/>
    <mergeCell ref="B105:B112"/>
    <mergeCell ref="D105:D112"/>
    <mergeCell ref="E105:E112"/>
    <mergeCell ref="F105:F112"/>
    <mergeCell ref="G105:G112"/>
    <mergeCell ref="B115:B118"/>
    <mergeCell ref="D115:D118"/>
    <mergeCell ref="E115:E118"/>
    <mergeCell ref="F115:F118"/>
    <mergeCell ref="G115:G118"/>
    <mergeCell ref="B73:G73"/>
    <mergeCell ref="B84:C84"/>
    <mergeCell ref="B32:B38"/>
    <mergeCell ref="B39:C39"/>
    <mergeCell ref="B48:C48"/>
    <mergeCell ref="B54:C54"/>
    <mergeCell ref="B40:B47"/>
    <mergeCell ref="B49:B53"/>
    <mergeCell ref="B55:B59"/>
    <mergeCell ref="B1:G1"/>
    <mergeCell ref="B2:G2"/>
    <mergeCell ref="C3:G3"/>
    <mergeCell ref="B60:C60"/>
    <mergeCell ref="B71:C71"/>
    <mergeCell ref="B24:B30"/>
    <mergeCell ref="B31:C31"/>
    <mergeCell ref="B8:G8"/>
    <mergeCell ref="B5:B7"/>
    <mergeCell ref="B9:B22"/>
    <mergeCell ref="B23:C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
  <sheetViews>
    <sheetView workbookViewId="0">
      <selection activeCell="C19" sqref="C19"/>
    </sheetView>
  </sheetViews>
  <sheetFormatPr defaultRowHeight="15" x14ac:dyDescent="0.25"/>
  <cols>
    <col min="3" max="3" width="34.7109375" customWidth="1"/>
    <col min="4" max="4" width="16.140625" customWidth="1"/>
    <col min="7" max="7" width="17.28515625" customWidth="1"/>
  </cols>
  <sheetData>
    <row r="1" spans="1:10" ht="26.25" customHeight="1" thickBot="1" x14ac:dyDescent="0.35">
      <c r="B1" s="448" t="s">
        <v>576</v>
      </c>
      <c r="C1" s="449"/>
      <c r="D1" s="449"/>
      <c r="E1" s="449"/>
      <c r="F1" s="449"/>
      <c r="G1" s="450"/>
    </row>
    <row r="2" spans="1:10" s="447" customFormat="1" ht="17.25" thickBot="1" x14ac:dyDescent="0.35">
      <c r="A2" s="451"/>
      <c r="B2" s="452" t="s">
        <v>580</v>
      </c>
      <c r="C2" s="453"/>
      <c r="D2" s="453"/>
      <c r="E2" s="453"/>
      <c r="F2" s="453"/>
      <c r="G2" s="480">
        <f>АРХИТЕКТУРА!F184</f>
        <v>0</v>
      </c>
      <c r="H2" s="445"/>
      <c r="I2" s="446"/>
      <c r="J2" s="446"/>
    </row>
    <row r="3" spans="1:10" s="66" customFormat="1" ht="21" customHeight="1" thickBot="1" x14ac:dyDescent="0.35">
      <c r="B3" s="452" t="s">
        <v>577</v>
      </c>
      <c r="C3" s="453"/>
      <c r="D3" s="453"/>
      <c r="E3" s="453"/>
      <c r="F3" s="453"/>
      <c r="G3" s="480">
        <f>'ВОДОВОД И КАНАЛИЗАЦИЈА'!G96</f>
        <v>0</v>
      </c>
      <c r="H3" s="65"/>
    </row>
    <row r="4" spans="1:10" s="251" customFormat="1" ht="17.25" customHeight="1" thickBot="1" x14ac:dyDescent="0.3">
      <c r="B4" s="714" t="s">
        <v>578</v>
      </c>
      <c r="C4" s="715"/>
      <c r="D4" s="454"/>
      <c r="E4" s="454"/>
      <c r="F4" s="454"/>
      <c r="G4" s="481">
        <f>ЕЛЕКТРИКА!D211</f>
        <v>0</v>
      </c>
      <c r="H4" s="455"/>
    </row>
    <row r="5" spans="1:10" s="141" customFormat="1" ht="17.25" thickBot="1" x14ac:dyDescent="0.3">
      <c r="B5" s="456" t="s">
        <v>579</v>
      </c>
      <c r="C5" s="457"/>
      <c r="D5" s="457"/>
      <c r="E5" s="457"/>
      <c r="F5" s="457"/>
      <c r="G5" s="458">
        <f>ТЕРМОТЕХНИКА!F91</f>
        <v>0</v>
      </c>
    </row>
    <row r="6" spans="1:10" s="140" customFormat="1" ht="17.25" thickBot="1" x14ac:dyDescent="0.35">
      <c r="B6" s="712" t="s">
        <v>316</v>
      </c>
      <c r="C6" s="713"/>
      <c r="D6" s="713"/>
      <c r="E6" s="713"/>
      <c r="F6" s="713"/>
      <c r="G6" s="459">
        <f>G2+G3+G4+G5</f>
        <v>0</v>
      </c>
    </row>
  </sheetData>
  <mergeCells count="2">
    <mergeCell ref="B6:F6"/>
    <mergeCell ref="B4:C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ОПШТИ НАПОМЕНИ</vt:lpstr>
      <vt:lpstr>АРХИТЕКТУРА</vt:lpstr>
      <vt:lpstr>ВОДОВОД И КАНАЛИЗАЦИЈА</vt:lpstr>
      <vt:lpstr>ТЕРМОТЕХНИКА</vt:lpstr>
      <vt:lpstr>ЕЛЕКТРИКА</vt:lpstr>
      <vt:lpstr>РЕКАПИТУЛАР</vt:lpstr>
      <vt:lpstr>АРХИТЕКТУРА!Print_Area</vt:lpstr>
      <vt:lpstr>АРХИТЕКТУРА!Print_Titles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ZM4</dc:creator>
  <cp:lastModifiedBy>Maja Lazarevska</cp:lastModifiedBy>
  <cp:lastPrinted>2023-12-01T09:03:30Z</cp:lastPrinted>
  <dcterms:created xsi:type="dcterms:W3CDTF">2015-06-05T18:17:20Z</dcterms:created>
  <dcterms:modified xsi:type="dcterms:W3CDTF">2023-12-28T10:57:13Z</dcterms:modified>
</cp:coreProperties>
</file>